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UNIVERSIDADE UFVJM\PROJETO ENGESP\ORÇAMENTO\HOSP. VETERINARIO\NÃO DESONERADO R08\"/>
    </mc:Choice>
  </mc:AlternateContent>
  <xr:revisionPtr revIDLastSave="0" documentId="13_ncr:1_{E8D4CB5B-342A-40FA-92E9-4A36481D6B6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Eventograma P1" sheetId="1" r:id="rId1"/>
    <sheet name="eventogram p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52" i="1" l="1"/>
  <c r="R137" i="1"/>
  <c r="S134" i="1"/>
  <c r="R129" i="1"/>
  <c r="S149" i="1"/>
  <c r="U143" i="1"/>
  <c r="U31" i="1"/>
  <c r="S34" i="1"/>
  <c r="S41" i="1"/>
  <c r="U71" i="1"/>
  <c r="R123" i="1"/>
  <c r="P114" i="1"/>
  <c r="U158" i="1"/>
  <c r="U160" i="1"/>
  <c r="X52" i="1"/>
  <c r="P15" i="1"/>
  <c r="U155" i="1"/>
  <c r="T155" i="1"/>
  <c r="S155" i="1"/>
  <c r="R155" i="1"/>
  <c r="Q155" i="1"/>
  <c r="P155" i="1"/>
  <c r="S112" i="1"/>
  <c r="T105" i="1"/>
  <c r="Q96" i="1"/>
  <c r="P95" i="1"/>
  <c r="P85" i="1"/>
  <c r="S78" i="1"/>
  <c r="S62" i="1"/>
  <c r="P59" i="1"/>
  <c r="T55" i="1"/>
  <c r="T51" i="1"/>
  <c r="U46" i="1"/>
  <c r="U39" i="1"/>
  <c r="S30" i="1"/>
  <c r="U27" i="1"/>
  <c r="S26" i="1"/>
  <c r="Q23" i="1"/>
  <c r="T22" i="1"/>
  <c r="Q20" i="1"/>
  <c r="R18" i="1"/>
  <c r="U10" i="1"/>
  <c r="T10" i="1"/>
  <c r="S10" i="1"/>
  <c r="R10" i="1"/>
  <c r="Q10" i="1"/>
  <c r="P10" i="1"/>
  <c r="P6" i="1"/>
  <c r="T162" i="1" l="1"/>
  <c r="S162" i="1"/>
  <c r="X51" i="1"/>
  <c r="X50" i="1"/>
  <c r="X49" i="1"/>
  <c r="X48" i="1"/>
  <c r="X47" i="1"/>
  <c r="X46" i="1"/>
  <c r="X30" i="1"/>
  <c r="X29" i="1"/>
  <c r="X28" i="1"/>
  <c r="X27" i="1"/>
  <c r="X45" i="1"/>
  <c r="X43" i="1"/>
  <c r="X37" i="1"/>
  <c r="X36" i="1"/>
  <c r="X35" i="1"/>
  <c r="X33" i="1"/>
  <c r="X32" i="1"/>
  <c r="X26" i="1"/>
  <c r="X24" i="1"/>
  <c r="X22" i="1"/>
  <c r="X19" i="1"/>
  <c r="X18" i="1"/>
  <c r="X17" i="1"/>
  <c r="X16" i="1"/>
  <c r="X15" i="1"/>
  <c r="X14" i="1"/>
  <c r="X13" i="1"/>
  <c r="X12" i="1"/>
  <c r="X10" i="1"/>
  <c r="X9" i="1"/>
  <c r="X8" i="1"/>
  <c r="X7" i="1"/>
  <c r="X6" i="1"/>
  <c r="X5" i="1"/>
  <c r="X42" i="1"/>
  <c r="X41" i="1"/>
  <c r="X40" i="1"/>
  <c r="X44" i="1"/>
  <c r="X11" i="1"/>
  <c r="X20" i="1"/>
  <c r="X21" i="1"/>
  <c r="X23" i="1"/>
  <c r="X31" i="1"/>
  <c r="X34" i="1"/>
  <c r="X38" i="1"/>
  <c r="X39" i="1"/>
  <c r="Q50" i="1"/>
  <c r="X25" i="1" s="1"/>
  <c r="U162" i="1"/>
  <c r="Q162" i="1"/>
  <c r="P162" i="1"/>
  <c r="X53" i="1" l="1"/>
  <c r="R162" i="1"/>
  <c r="P164" i="1"/>
  <c r="Q164" i="1" s="1"/>
  <c r="R164" i="1" l="1"/>
  <c r="S164" i="1" s="1"/>
  <c r="T164" i="1" s="1"/>
  <c r="U164" i="1" s="1"/>
  <c r="Y43" i="1" l="1"/>
  <c r="Y42" i="1"/>
  <c r="Y38" i="1"/>
  <c r="Y34" i="1"/>
  <c r="Y31" i="1"/>
  <c r="Y27" i="1"/>
  <c r="Y25" i="1"/>
  <c r="Y20" i="1"/>
  <c r="Y15" i="1"/>
  <c r="Y14" i="1"/>
  <c r="Y13" i="1"/>
  <c r="Y12" i="1"/>
  <c r="Y11" i="1"/>
  <c r="Y10" i="1"/>
  <c r="Y9" i="1"/>
  <c r="Y8" i="1"/>
  <c r="Y7" i="1"/>
  <c r="Y6" i="1"/>
  <c r="Y5" i="1"/>
  <c r="Y19" i="1"/>
  <c r="Y18" i="1"/>
  <c r="Y17" i="1"/>
  <c r="Y52" i="1"/>
  <c r="Y51" i="1"/>
  <c r="Y50" i="1"/>
  <c r="Y47" i="1"/>
  <c r="Y46" i="1"/>
  <c r="Y45" i="1"/>
  <c r="Y41" i="1"/>
  <c r="Y40" i="1"/>
  <c r="Y39" i="1"/>
  <c r="Y37" i="1"/>
  <c r="Y36" i="1"/>
  <c r="Y35" i="1"/>
  <c r="Y33" i="1"/>
  <c r="Y32" i="1"/>
  <c r="Y30" i="1"/>
  <c r="Y29" i="1"/>
  <c r="Y28" i="1"/>
  <c r="Y26" i="1"/>
  <c r="Y24" i="1"/>
  <c r="Y23" i="1"/>
  <c r="Y22" i="1"/>
  <c r="Y21" i="1"/>
  <c r="Y16" i="1"/>
  <c r="Y53" i="1"/>
  <c r="Y49" i="1"/>
  <c r="Y48" i="1"/>
  <c r="Y44" i="1"/>
  <c r="U161" i="1"/>
  <c r="Q161" i="1"/>
  <c r="R161" i="1"/>
  <c r="S161" i="1"/>
  <c r="T161" i="1"/>
  <c r="P161" i="1"/>
  <c r="P163" i="1" s="1"/>
  <c r="Q163" i="1" l="1"/>
  <c r="R163" i="1" s="1"/>
  <c r="S163" i="1" s="1"/>
  <c r="T163" i="1" s="1"/>
  <c r="U163" i="1" s="1"/>
</calcChain>
</file>

<file path=xl/sharedStrings.xml><?xml version="1.0" encoding="utf-8"?>
<sst xmlns="http://schemas.openxmlformats.org/spreadsheetml/2006/main" count="2331" uniqueCount="714">
  <si>
    <t>Obra</t>
  </si>
  <si>
    <t>Bancos</t>
  </si>
  <si>
    <t>B.D.I.</t>
  </si>
  <si>
    <t>Encargos Sociais</t>
  </si>
  <si>
    <t>HOSPITAL VETERINÁRIO - ONERADO -R08</t>
  </si>
  <si>
    <t xml:space="preserve">SINAPI - 04/2026 - Minas Gerais
SETOP - 01/2026 - Minas Gerais
</t>
  </si>
  <si>
    <t>20,31%</t>
  </si>
  <si>
    <t>Não Desonerado: 
Horista: 116,23%
Mensalista: 73,83%</t>
  </si>
  <si>
    <t>Item</t>
  </si>
  <si>
    <t>Descrição</t>
  </si>
  <si>
    <t>30 DIAS</t>
  </si>
  <si>
    <t>60 DIAS</t>
  </si>
  <si>
    <t>90 DIAS</t>
  </si>
  <si>
    <t>120 DIAS</t>
  </si>
  <si>
    <t>150 DIAS</t>
  </si>
  <si>
    <t>180 DIAS</t>
  </si>
  <si>
    <t xml:space="preserve"> 1 </t>
  </si>
  <si>
    <t>MOBILIZAÇÃO</t>
  </si>
  <si>
    <t xml:space="preserve"> 1.1 </t>
  </si>
  <si>
    <t>LIGAÇÃO PROVISÓRIA DE ÁGUA E ESGOTO PARA CONTAINER (VESTIÁRIO DE OBRA), EXCLUSIVE CHUVEIRO ELÉTRICO</t>
  </si>
  <si>
    <t/>
  </si>
  <si>
    <t xml:space="preserve"> 1.2 </t>
  </si>
  <si>
    <t>LIGAÇÃO PROVISÓRIA DE ENERGIA ELÉTRICA PARA CONTAINER</t>
  </si>
  <si>
    <t xml:space="preserve"> 1.3 </t>
  </si>
  <si>
    <t>LIMPEZA MANUAL DE VEGETAÇÃO EM TERRENO COM ENXADA. AF_03/2024</t>
  </si>
  <si>
    <t xml:space="preserve"> 1.4 </t>
  </si>
  <si>
    <t>FORNECIMENTO E INSTALAÇÃO DE PLACA DE OBRA COM CHAPA GALVANIZADA E ESTRUTURA DE MADEIRA. AF_03/2022_PS</t>
  </si>
  <si>
    <t xml:space="preserve"> 1.5 </t>
  </si>
  <si>
    <t>CONTAINER ESCRITORIO 6,0x2,3m COM WC</t>
  </si>
  <si>
    <t xml:space="preserve"> 1.6 </t>
  </si>
  <si>
    <t>CONTAINER BANHEIRO</t>
  </si>
  <si>
    <t xml:space="preserve"> 1.7 </t>
  </si>
  <si>
    <t>CONTAINER REFEITORIO 12.12x2,44x2.57 C/5 MESAS/BANCOS/PIA</t>
  </si>
  <si>
    <t xml:space="preserve"> 1.8 </t>
  </si>
  <si>
    <t>CONTAINER ALMOXARIFADO S/ ACAB.C/PRATELEIRAS 6,05x2,44x2,57</t>
  </si>
  <si>
    <t xml:space="preserve"> 1.9 </t>
  </si>
  <si>
    <t>TAPUME COM TELHA METÁLICA. AF_03/2024</t>
  </si>
  <si>
    <t xml:space="preserve"> 1.10 </t>
  </si>
  <si>
    <t>LOCAÇÃO CONVENCIONAL DE OBRA, UTILIZANDO GABARITO DE TÁBUAS CORRIDAS PONTALETADAS A CADA 1,50M - 2 UTILIZAÇÕES. AF_03/2024</t>
  </si>
  <si>
    <t xml:space="preserve"> 1.11 </t>
  </si>
  <si>
    <t>Transporte de containers</t>
  </si>
  <si>
    <t xml:space="preserve"> 1.12 </t>
  </si>
  <si>
    <t>ART</t>
  </si>
  <si>
    <t xml:space="preserve"> 1.13 </t>
  </si>
  <si>
    <t>LOCACAO DE ANDAIME SUSPENSO OU BALANCIM MANUAL, CAPACIDADE DE CARGA TOTAL DE APROXIMADAMENTE 250 KG/M2, PLATAFORMA DE 1,50 M X 0,80 M (C X L), CABO DE 45 M</t>
  </si>
  <si>
    <t xml:space="preserve"> 2 </t>
  </si>
  <si>
    <t>ARQUITETURA</t>
  </si>
  <si>
    <t xml:space="preserve"> 2.1 </t>
  </si>
  <si>
    <t>EMBOÇO OU MASSA ÚNICA EM ARGAMASSA TRAÇO 1:2:8, PREPARO MANUAL, APLICADA MANUALMENTE EM PANOS CEGOS DE FACHADA (SEM PRESENÇA DE VÃOS), ESPESSURA MAIOR OU IGUAL A 50 MM. AF_08/2022</t>
  </si>
  <si>
    <t xml:space="preserve"> 2.2 </t>
  </si>
  <si>
    <t>CHAPISCO APLICADO EM ALVENARIA (COM PRESENÇA DE VÃOS) E ESTRUTURAS DE CONCRETO DE FACHADA, COM COLHER DE PEDREIRO. ARGAMASSA TRAÇO 1:3 COM PREPARO EM BETONEIRA 400L. AF_10/2022</t>
  </si>
  <si>
    <t xml:space="preserve"> 2.3 </t>
  </si>
  <si>
    <t>PINTURA LÁTEX ACRÍLICA ECONÔMICA, APLICAÇÃO MANUAL EM PAREDES, DUAS DEMÃOS. AF_04/2023</t>
  </si>
  <si>
    <t xml:space="preserve"> 2.4 </t>
  </si>
  <si>
    <t>ALVENARIA DE BLOCOS DE CONCRETO ESTRUTURAL 14X19X29 CM (ESPESSURA 14 CM), FBK = 4,5 MPA, UTILIZANDO COLHER DE PEDREIRO. AF_10/2022</t>
  </si>
  <si>
    <t xml:space="preserve"> 2.5 </t>
  </si>
  <si>
    <t>ALVENARIA DE VEDAÇÃO DE BLOCOS CERÂMICOS FURADOS NA HORIZONTAL DE 14X19X29 CM (ESPESSURA 14 CM) E ARGAMASSA DE ASSENTAMENTO COM PREPARO EM BETONEIRA. AF_12/2021</t>
  </si>
  <si>
    <t xml:space="preserve"> 2.6 </t>
  </si>
  <si>
    <t>DIVISORIA SANITÁRIA, TIPO CABINE, EM PAINEL DE GRANILITE, ESP = 3CM, ASSENTADO COM ARGAMASSA COLANTE AC III-E, EXCLUSIVE FERRAGENS. AF_01/2021</t>
  </si>
  <si>
    <t xml:space="preserve"> 2.7 </t>
  </si>
  <si>
    <t>GRANITO, COR CINZA ANDORINHA, ESP. 2CM, ACABAMENTO POLIDO, INCLUSIVE CORTE (FORNECIMENTO/FABRICAÇÃO)</t>
  </si>
  <si>
    <t xml:space="preserve"> 2.8 </t>
  </si>
  <si>
    <t>TORNEIRA CROMADA DE MESA, 1/2" OU 3/4", PARA LAVATÓRIO, PADRÃO MÉDIO - FORNECIMENTO E INSTALAÇÃO. AF_01/2020</t>
  </si>
  <si>
    <t xml:space="preserve"> 2.9 </t>
  </si>
  <si>
    <t>PORTA EM ALUMÍNIO DE ABRIR TIPO VENEZIANA COM GUARNIÇÃO, FIXAÇÃO COM PARAFUSOS - FORNECIMENTO E INSTALAÇÃO. AF_12/2019</t>
  </si>
  <si>
    <t xml:space="preserve"> 2.10 </t>
  </si>
  <si>
    <t>GRADE EXTERNA FERRO COM FIXACAO EM PILARES ALVENARIA - FORNECIMENTO E INSTALAÇÃO</t>
  </si>
  <si>
    <t xml:space="preserve"> 2.11 </t>
  </si>
  <si>
    <t>INSTALAÇÃO DE VIDRO LISO INCOLOR, E = 8 MM, EM ESQUADRIA DE ALUMÍNIO OU PVC, FIXADO COM BAGUETE. AF_01/2021_PS</t>
  </si>
  <si>
    <t xml:space="preserve"> 2.12 </t>
  </si>
  <si>
    <t>PORTAO EM PERFIL DE FERRO</t>
  </si>
  <si>
    <t xml:space="preserve"> 2.13 </t>
  </si>
  <si>
    <t>SOLEIRA EM GRANITO, LARGURA 15 CM, ESPESSURA 2,0 CM. AF_09/2020</t>
  </si>
  <si>
    <t xml:space="preserve"> 2.14 </t>
  </si>
  <si>
    <t>TANQUE DE MÁRMORE SINTÉTICO COM COLUNA, 22L OU EQUIVALENTE, INCLUSO SIFÃO FLEXÍVEL EM PVC, VÁLVULA PLÁSTICA E TORNEIRA DE METAL CROMADO PADRÃO POPULAR - FORNECIMENTO E INSTALAÇÃO. AF_01/2020</t>
  </si>
  <si>
    <t xml:space="preserve"> 2.15 </t>
  </si>
  <si>
    <t>VASO SANITÁRIO SIFONADO COM CAIXA ACOPLADA LOUÇA BRANCA - FORNECIMENTO E INSTALAÇÃO. AF_01/2020</t>
  </si>
  <si>
    <t xml:space="preserve"> 2.16 </t>
  </si>
  <si>
    <t>REVESTIMENTO CERÂMICO PARA PISO COM PLACAS TIPO PORCELANATO DE DIMENSÕES 60X60 CM APLICADA EM AMBIENTES DE ÁREA MAIOR QUE 10 M². AF_02/2023_PE</t>
  </si>
  <si>
    <t xml:space="preserve"> 2.17 </t>
  </si>
  <si>
    <t>RODAPÉ CERÂMICO DE 7CM DE ALTURA COM PLACAS TIPO ESMALTADA DE DIMENSÕES 60X60CM. AF_02/2023</t>
  </si>
  <si>
    <t xml:space="preserve"> 2.18 </t>
  </si>
  <si>
    <t>KIT DE PORTA DE MADEIRA PARA VERNIZ, SEMI-OCA (LEVE OU MÉDIA), PADRÃO POPULAR, 80X210CM, ESPESSURA DE 3,5CM, ITENS INCLUSOS: DOBRADIÇAS, MONTAGEM E INSTALAÇÃO DO BATENTE, SEM FECHADURA - FORNECIMENTO E INSTALAÇÃO. AF_12/2019</t>
  </si>
  <si>
    <t xml:space="preserve"> 2.19 </t>
  </si>
  <si>
    <t>KIT DE PORTA DE MADEIRA PARA VERNIZ, SEMI-OCA (LEVE OU MÉDIA), PADRÃO POPULAR, 100X210CM, ESPESSURA DE 3CM, ITENS INCLUSOS: DOBRADIÇAS, MONTAGEM E INSTALAÇÃO DE BATENTE, FECHADURA COM EXECUÇÃO DO FURO - FORNECIMENTO E INSTALAÇÃO.</t>
  </si>
  <si>
    <t xml:space="preserve"> 2.20 </t>
  </si>
  <si>
    <t>ASSENTO SANITÁRIO CONVENCIONAL - FORNECIMENTO E INSTALACAO. AF_01/2020</t>
  </si>
  <si>
    <t xml:space="preserve"> 2.21 </t>
  </si>
  <si>
    <t>TORNEIRA CROMADA 1/2" OU 3/4" PARA TANQUE, PADRÃO POPULAR - FORNECIMENTO E INSTALAÇÃO. AF_01/2020</t>
  </si>
  <si>
    <t xml:space="preserve"> 2.22 </t>
  </si>
  <si>
    <t>CUBA DE EMBUTIR EM AÇO INOX 50X40X20 - FORNECIMENTO E INSTALAÇÃO</t>
  </si>
  <si>
    <t xml:space="preserve"> 2.23 </t>
  </si>
  <si>
    <t>CUBA DE EMBUTIR EM AÇO INOX 50X40X40 - FORNECIMENTO E INSTALAÇÃO</t>
  </si>
  <si>
    <t xml:space="preserve"> 2.24 </t>
  </si>
  <si>
    <t>CUBA DE EMBUTIR OVAL EM LOUÇA BRANCA, 35 X 50CM OU EQUIVALENTE - FORNECIMENTO E INSTALAÇÃO. AF_01/2020</t>
  </si>
  <si>
    <t xml:space="preserve"> 2.25 </t>
  </si>
  <si>
    <t>Lavatório de canto de louça branca, suspenso sem coluna fornecimento e instalação</t>
  </si>
  <si>
    <t xml:space="preserve"> 2.26 </t>
  </si>
  <si>
    <t>REVESTIMENTO CERÂMICO PARA PAREDES INTERNAS COM PLACAS TIPO ESMALTADA DE DIMENSÕES 20X20 CM APLICADAS A MEIA ALTURA DAS PAREDES. AF_02/2023_PE</t>
  </si>
  <si>
    <t xml:space="preserve"> 2.27 </t>
  </si>
  <si>
    <t>VASO SANITÁRIO SIFONADO COM CAIXA ACOPLADA LOUÇA BRANCA PARA PCD C/ ASSENTO - FORNECIMENTO E INSTALAÇÃO</t>
  </si>
  <si>
    <t xml:space="preserve"> 2.28 </t>
  </si>
  <si>
    <t>EXPURGO INOX - FORNECIMENTO E INSTALAÇÃO</t>
  </si>
  <si>
    <t xml:space="preserve"> 2.29 </t>
  </si>
  <si>
    <t>COCHO COMEDOURO EM POLIETILENO 25l</t>
  </si>
  <si>
    <t xml:space="preserve"> 2.30 </t>
  </si>
  <si>
    <t>COCHO BEBEDOURO 7l</t>
  </si>
  <si>
    <t xml:space="preserve"> 2.31 </t>
  </si>
  <si>
    <t>GRAUTE FGK=20 MPA; TRAÇO 1:1,8:2,1:0,4 (EM MASSA SECA DE CIMENTO/ AREIA GROSSA/ BRITA 0/ ADITIVO) - PREPARO MECÂNICO COM BETONEIRA 400 L. AF_09/2021</t>
  </si>
  <si>
    <t xml:space="preserve"> 2.32 </t>
  </si>
  <si>
    <t>PISO INDUSTRIAL EM CONCRETO ARMADO DE ACABAMENTO POLIDO, ESPESSURA 12 CM (CIMENTO QUEIMADO) (INCLUSO EXECUCAO)</t>
  </si>
  <si>
    <t xml:space="preserve"> 2.33 </t>
  </si>
  <si>
    <t>BARRA DE APOIO RETA, EM ACO INOX POLIDO, COMPRIMENTO 90 CM, FIXADA NA PAREDE - FORNECIMENTO E INSTALAÇÃO. AF_01/2020</t>
  </si>
  <si>
    <t xml:space="preserve"> 2.34 </t>
  </si>
  <si>
    <t>Porta baia 1,20 x 2,20m</t>
  </si>
  <si>
    <t xml:space="preserve"> 2.35 </t>
  </si>
  <si>
    <t>FORRO EM DRYWALL, PARA AMBIENTES COMERCIAIS, INCLUSIVE ESTRUTURA BIRECIONAL DE FIXAÇÃO. AF_08/2023_PS</t>
  </si>
  <si>
    <t xml:space="preserve"> 2.36 </t>
  </si>
  <si>
    <t>Luminária Linear  80W 120cm Bivolt 8000lm Branco Morno 4000K</t>
  </si>
  <si>
    <t xml:space="preserve"> 2.37 </t>
  </si>
  <si>
    <t>Luminária de Embutir Ruler Retangular 2 Tubular T8 60cm</t>
  </si>
  <si>
    <t xml:space="preserve"> 2.38 </t>
  </si>
  <si>
    <t>Luminaria de embutir Embutir Redondo 18W 22×22 4000K Luz Neutra</t>
  </si>
  <si>
    <t xml:space="preserve"> 3 </t>
  </si>
  <si>
    <t>IMPERMEABILIZAÇÃO</t>
  </si>
  <si>
    <t xml:space="preserve"> 3.1 </t>
  </si>
  <si>
    <t>IMPERMEABILIZAÇÃO DE SUPERFÍCIE COM MEMBRANA À BASE DE POLIURETANO, 2 DEMÃOS. AF_09/2023</t>
  </si>
  <si>
    <t xml:space="preserve"> 3.2 </t>
  </si>
  <si>
    <t>IMPERMEABILIZAÇÃO DE SUPERFÍCIE COM MANTA ASFÁLTICA, DUAS CAMADAS, INCLUSIVE APLICAÇÃO DE PRIMER ASFÁLTICO, E=3MM E E=4MM. AF_09/2023</t>
  </si>
  <si>
    <t xml:space="preserve"> 4 </t>
  </si>
  <si>
    <t>AR CONDICIONADO</t>
  </si>
  <si>
    <t xml:space="preserve"> 4.1 </t>
  </si>
  <si>
    <t>TUBO EM COBRE FLEXÍVEL, DN 1/2", COM ISOLAMENTO, INSTALADO EM FORRO, PARA RAMAL DE ALIMENTAÇÃO DE AR CONDICIONADO, INCLUSO FIXADOR. AF_11/2021</t>
  </si>
  <si>
    <t xml:space="preserve"> 4.2 </t>
  </si>
  <si>
    <t>TUBO EM COBRE FLEXÍVEL, DN 1/4", COM ISOLAMENTO, INSTALADO EM FORRO, PARA RAMAL DE ALIMENTAÇÃO DE AR CONDICIONADO, INCLUSO FIXADOR. AF_11/2021</t>
  </si>
  <si>
    <t xml:space="preserve"> 4.3 </t>
  </si>
  <si>
    <t>TUBO EM COBRE FLEXÍVEL, DN 5/8", COM ISOLAMENTO, INSTALADO EM RAMAL DE ALIMENTAÇÃO DE AR-CONDICIONADO - FORNECIMENTO E INSTALAÇÃO. AF_07/2025</t>
  </si>
  <si>
    <t xml:space="preserve"> 4.4 </t>
  </si>
  <si>
    <t>DRENO PARA AR CONDICIONADO</t>
  </si>
  <si>
    <t xml:space="preserve"> 4.5 </t>
  </si>
  <si>
    <t>GÁS REFRIGERANTE PARA AR CONDICIONADO</t>
  </si>
  <si>
    <t xml:space="preserve"> 4.6 </t>
  </si>
  <si>
    <t>MÃO DE OBRA PARA INSTALAÇÃO DE AR CONDICIONADO TIPO SPLIT  DE 12.000btu ATÉ 24.000btu</t>
  </si>
  <si>
    <t xml:space="preserve"> 4.7 </t>
  </si>
  <si>
    <t>AR CONDICIONADO SPLIT INVERTER, HI-WALL (PAREDE), 12000 BTU/H, CICLO FRIO, 60HZ, CLASSIFICACAO A (SELO PROCEL), GAS HFC, CONTROLE S/FIO</t>
  </si>
  <si>
    <t xml:space="preserve"> 4.8 </t>
  </si>
  <si>
    <t>AR CONDICIONADO SPLIT INVERTER, HI-WALL (PAREDE), 24000 BTU/H, CICLO FRIO, 60HZ, CLASSIFICACAO A (SELO PROCEL), GAS HFC, CONTROLE S/FIO</t>
  </si>
  <si>
    <t xml:space="preserve"> 5 </t>
  </si>
  <si>
    <t>INCÊNDIO</t>
  </si>
  <si>
    <t xml:space="preserve"> 5.1 </t>
  </si>
  <si>
    <t>EXTINTOR DE INCÊNDIO PORTÁTIL COM CARGA DE ÁGUA PRESSURIZADA DE 10 L, CLASSE A - FORNECIMENTO E INSTALAÇÃO. AF_10/2020_PE</t>
  </si>
  <si>
    <t xml:space="preserve"> 5.2 </t>
  </si>
  <si>
    <t>EXTINTOR INCENDIO TP PO QUIMICO 6KG - FORNECIMENTO E INSTALACAO</t>
  </si>
  <si>
    <t xml:space="preserve"> 5.3 </t>
  </si>
  <si>
    <t>PLACA DE SINALIZACAO DE SEGURANCA CONTRA INCENDIO, FOTOLUMINESCENTE, QUADRADA, 20 X 20 CM, EM PVC 2 MM ANTI-CHAMAS</t>
  </si>
  <si>
    <t xml:space="preserve"> 5.4 </t>
  </si>
  <si>
    <t>PLACA DE SINALIZACAO DE SEGURANCA CONTRA INCENDIO, FOTOLUMINESCENTE, RETANGULAR, 13 X 26 CM, EM PVC 2 MM ANTI-CHAMAS</t>
  </si>
  <si>
    <t xml:space="preserve"> 5.5 </t>
  </si>
  <si>
    <t>LUMINÁRIA DE EMERGÊNCIA, COM 30 LÂMPADAS LED DE 2 W, SEM REATOR - FORNECIMENTO E INSTALAÇÃO. AF_09/2024</t>
  </si>
  <si>
    <t xml:space="preserve"> 6 </t>
  </si>
  <si>
    <t>ESTRUTURA</t>
  </si>
  <si>
    <t xml:space="preserve"> 6.1 </t>
  </si>
  <si>
    <t>ESTRUTURA METÁLICA</t>
  </si>
  <si>
    <t xml:space="preserve"> 6.1.1 </t>
  </si>
  <si>
    <t>PERFIL U EM CHAPA DOBRADA DE AÇO LAMINADO 150x60x3</t>
  </si>
  <si>
    <t xml:space="preserve"> 6.1.2 </t>
  </si>
  <si>
    <t>PERFIL U EM CHAPA DOBRADA DE AÇO LAMINADO 140x50x2,65</t>
  </si>
  <si>
    <t xml:space="preserve"> 6.1.3 </t>
  </si>
  <si>
    <t>PERFIL U EM CHAPA DOBRADA DE AÇO LAMINADO 200x60</t>
  </si>
  <si>
    <t xml:space="preserve"> 6.1.4 </t>
  </si>
  <si>
    <t>CONTRAVENTAMENTO PERFIL 1/2"</t>
  </si>
  <si>
    <t xml:space="preserve"> 6.1.5 </t>
  </si>
  <si>
    <t>ESTRUTURA PARA TALHA -FORNECIMENTO E INSTALAÇÃO</t>
  </si>
  <si>
    <t xml:space="preserve"> 6.1.6 </t>
  </si>
  <si>
    <t>PERFIL I EM CHAPA DOBRADA DE AÇO LAMINADO 310x21</t>
  </si>
  <si>
    <t xml:space="preserve"> 6.2 </t>
  </si>
  <si>
    <t>FUNDAÇÃO</t>
  </si>
  <si>
    <t xml:space="preserve"> 6.2.1 </t>
  </si>
  <si>
    <t>MONTAGEM E DESMONTAGEM DE FÔRMA DE FUNDAÇÃO, EM CHAPA DE MADEIRA COMPENSADA RESINADA E CIMBRAMENTO DE MADEIRA, 2 UTILIZAÇÕES.</t>
  </si>
  <si>
    <t xml:space="preserve"> 6.2.2 </t>
  </si>
  <si>
    <t>CONCRETO FCK = 25MPA, TRAÇO 1:2,3:2,7 (EM MASSA SECA DE CIMENTO/ AREIA MÉDIA/ BRITA 1) - PREPARO MECÂNICO COM BETONEIRA 400 L. AF_05/2021</t>
  </si>
  <si>
    <t xml:space="preserve"> 6.2.3 </t>
  </si>
  <si>
    <t>ARMAÇÃO DE BLOCO UTILIZANDO AÇO CA-50 DE 6,3 MM - MONTAGEM. AF_01/2024</t>
  </si>
  <si>
    <t xml:space="preserve"> 6.2.4 </t>
  </si>
  <si>
    <t>ARMAÇÃO DE BLOCO UTILIZANDO AÇO CA-50 DE 10 MM - MONTAGEM. AF_01/2024</t>
  </si>
  <si>
    <t xml:space="preserve"> 6.2.5 </t>
  </si>
  <si>
    <t>ARMAÇÃO DE BLOCO, SAPATA ISOLADA, VIGA BALDRAME E SAPATA CORRIDA UTILIZANDO AÇO CA-50 DE 12,5 MM - MONTAGEM. AF_01/2024</t>
  </si>
  <si>
    <t xml:space="preserve"> 6.2.6 </t>
  </si>
  <si>
    <t>ARMAÇÃO DE BLOCO, SAPATA ISOLADA E SAPATA CORRIDA UTILIZANDO AÇO CA-50 DE 20 MM - MONTAGEM. AF_01/2024</t>
  </si>
  <si>
    <t xml:space="preserve"> 6.2.7 </t>
  </si>
  <si>
    <t>ARMAÇÃO DE BLOCO UTILIZANDO AÇO CA-60 DE 5 MM - MONTAGEM. AF_01/2024</t>
  </si>
  <si>
    <t xml:space="preserve"> 6.2.8 </t>
  </si>
  <si>
    <t>ARMAÇÃO DE ESTRUTURAS DIVERSAS DE CONCRETO ARMADO, EXCETO VIGAS, PILARES, LAJES E FUNDAÇÕES, UTILIZANDO AÇO CA-50 DE 6,3 MM - MONTAGEM. AF_06/2022</t>
  </si>
  <si>
    <t xml:space="preserve"> 6.2.9 </t>
  </si>
  <si>
    <t>ARMAÇÃO DE ESTRUTURAS DIVERSAS DE CONCRETO ARMADO, EXCETO VIGAS, PILARES, LAJES E FUNDAÇÕES, UTILIZANDO AÇO CA-50 DE 12,5 MM - MONTAGEM. AF_06/2022</t>
  </si>
  <si>
    <t xml:space="preserve"> 6.3 </t>
  </si>
  <si>
    <t>GERAL</t>
  </si>
  <si>
    <t xml:space="preserve"> 6.3.1 </t>
  </si>
  <si>
    <t>EXECUÇÃO DE RADIER 12cm</t>
  </si>
  <si>
    <t xml:space="preserve"> 6.3.2 </t>
  </si>
  <si>
    <t>EXECUÇÃO DE PASSEIO (CALÇADA) COM CONCRETO MOLDADO IN LOCO, FEITO EM OBRA, ACABAMENTO ESTAMPADO, ESPESSURA 10 cm</t>
  </si>
  <si>
    <t xml:space="preserve"> 6.3.3 </t>
  </si>
  <si>
    <t>TELHAMENTO COM TELHA METÁLICA TERMOACÚSTICA E = 30 MM, COM ATÉ 2 ÁGUAS, INCLUSO IÇAMENTO. AF_07/2019</t>
  </si>
  <si>
    <t xml:space="preserve"> 6.3.4 </t>
  </si>
  <si>
    <t>ARMAÇÃO DE ESTRUTURAS DIVERSAS DE CONCRETO ARMADO, EXCETO VIGAS, PILARES, LAJES E FUNDAÇÕES, UTILIZANDO AÇO CA-60 DE 5,0 MM - MONTAGEM. AF_06/2022</t>
  </si>
  <si>
    <t xml:space="preserve"> 6.3.5 </t>
  </si>
  <si>
    <t>ARMAÇÃO DE PILAR OU VIGA DE ESTRUTURA CONVENCIONAL DE CONCRETO ARMADO UTILIZANDO AÇO CA-50 DE 6,3 MM - MONTAGEM. AF_06/2022</t>
  </si>
  <si>
    <t xml:space="preserve"> 6.3.6 </t>
  </si>
  <si>
    <t>ARMAÇÃO DE PILAR OU VIGA DE ESTRUTURA CONVENCIONAL DE CONCRETO ARMADO UTILIZANDO AÇO CA-50 DE 10,0 MM - MONTAGEM. AF_06/2022</t>
  </si>
  <si>
    <t xml:space="preserve"> 6.3.7 </t>
  </si>
  <si>
    <t>ARMAÇÃO DE PILAR OU VIGA DE ESTRUTURA CONVENCIONAL DE CONCRETO ARMADO UTILIZANDO AÇO CA-50 DE 12,5 MM - MONTAGEM. AF_06/2022</t>
  </si>
  <si>
    <t xml:space="preserve"> 6.3.8 </t>
  </si>
  <si>
    <t>ARMAÇÃO DE PILAR OU VIGA DE ESTRUTURA CONVENCIONAL DE CONCRETO ARMADO UTILIZANDO AÇO CA-50 DE 16,0 MM - MONTAGEM. AF_06/2022</t>
  </si>
  <si>
    <t xml:space="preserve"> 6.3.9 </t>
  </si>
  <si>
    <t>ESTACA ESCAVADA, 35CM DE DIÂMETRO.</t>
  </si>
  <si>
    <t xml:space="preserve"> 7 </t>
  </si>
  <si>
    <t>HIDRAULICA</t>
  </si>
  <si>
    <t xml:space="preserve"> 7.1 </t>
  </si>
  <si>
    <t>CALHA EM CHAPA DE AÇO GALVANIZADO NÚMERO 24, DESENVOLVIMENTO DE 33 CM, INCLUSO TRANSPORTE VERTICAL. AF_07/2019</t>
  </si>
  <si>
    <t xml:space="preserve"> 7.2 </t>
  </si>
  <si>
    <t>RUFO EM CHAPA DE AÇO GALVANIZADO NÚMERO 24, CORTE DE 25 CM, INCLUSO TRANSPORTE VERTICAL. AF_07/2019</t>
  </si>
  <si>
    <t xml:space="preserve"> 7.3 </t>
  </si>
  <si>
    <t>TUBO PVC, SÉRIE R, ÁGUA PLUVIAL, DN 150 MM, FORNECIDO E INSTALADO EM CONDUTORES VERTICAIS DE ÁGUAS PLUVIAIS. AF_06/2022</t>
  </si>
  <si>
    <t xml:space="preserve"> 7.4 </t>
  </si>
  <si>
    <t>JOELHO 45 GRAUS, PVC, SERIE R, ÁGUA PLUVIAL, DN 150 MM, JUNTA ELÁSTICA, FORNECIDO E INSTALADO EM CONDUTORES VERTICAIS DE ÁGUAS PLUVIAIS. AF_06/2022</t>
  </si>
  <si>
    <t xml:space="preserve"> 7.5 </t>
  </si>
  <si>
    <t>JOELHO 90 GRAUS, PVC, SERIE R, ÁGUA PLUVIAL, DN 150 MM, JUNTA ELÁSTICA, FORNECIDO E INSTALADO EM CONDUTORES VERTICAIS DE ÁGUAS PLUVIAIS. AF_06/2022</t>
  </si>
  <si>
    <t xml:space="preserve"> 7.6 </t>
  </si>
  <si>
    <t>TUBO, PVC, SOLDÁVEL, DE 32MM, INSTALADO EM RAMAL OU SUB-RAMAL DE ÁGUA - FORNECIMENTO E INSTALAÇÃO. AF_06/2022</t>
  </si>
  <si>
    <t xml:space="preserve"> 7.7 </t>
  </si>
  <si>
    <t>FORNECIMENTO E ASSENTAMENTO DE TUBO PVC RÍGIDO ROSCÁVEL, ÁGUA FRIA, DN 3/4" (25 MM), INCLUSIVE CONEXÕES</t>
  </si>
  <si>
    <t xml:space="preserve"> 7.8 </t>
  </si>
  <si>
    <t>VÁLVULA DE ESFERA BRUTA, BRONZE, ROSCÁVEL, 1 1/2'</t>
  </si>
  <si>
    <t xml:space="preserve"> 7.9 </t>
  </si>
  <si>
    <t>REGISTRO DE GAVETA BRUTO, LATÃO, ROSCÁVEL, 1 1/2" - FORNECIMENTO E INSTALAÇÃO. AF_08/2021</t>
  </si>
  <si>
    <t xml:space="preserve"> 7.10 </t>
  </si>
  <si>
    <t>TUBO PVC, SERIE NORMAL, ESGOTO PREDIAL, DN 100 MM, FORNECIDO E INSTALADO EM RAMAL DE DESCARGA OU RAMAL DE ESGOTO SANITÁRIO. AF_08/2022</t>
  </si>
  <si>
    <t xml:space="preserve"> 7.11 </t>
  </si>
  <si>
    <t>JUNÇÃO DE REDUÇÃO INVERTIDA, PVC, SÉRIE NORMAL, ESGOTO PREDIAL, DN 100 X 50 MM, JUNTA ELÁSTICA, FORNECIDO E INSTALADO EM PRUMADA DE ESGOTO SANITÁRIO OU VENTILAÇÃO. AF_08/2022</t>
  </si>
  <si>
    <t xml:space="preserve"> 7.12 </t>
  </si>
  <si>
    <t>JUNÇÃO DUPLA DE PVC, SÉRIE NORMAL, PARA ESGOTO PREDIAL, DN 100 X 100 X 100 MM, INSTALADA EM DRENO - FORNECIMENTO E INSTALAÇÃO. AF_07/2021</t>
  </si>
  <si>
    <t xml:space="preserve"> 7.13 </t>
  </si>
  <si>
    <t>CURVA 45 GRAUS, PVC, SOLDÁVEL, DN 50MM, INSTALADO EM RAMAL DE DISTRIBUIÇÃO DE ÁGUA - FORNECIMENTO E INSTALAÇÃO. AF_06/2022</t>
  </si>
  <si>
    <t xml:space="preserve"> 7.14 </t>
  </si>
  <si>
    <t>CURVA LONGA, 45 GRAUS, PVC OCRE, JUNTA ELÁSTICA, DN 100 MM, PARA COLETOR PREDIAL DE ESGOTO. AF_06/2022</t>
  </si>
  <si>
    <t xml:space="preserve"> 7.15 </t>
  </si>
  <si>
    <t>CURVA 45 GRAUS, PVC, SOLDÁVEL, DN 40MM, INSTALADO EM RAMAL DE DISTRIBUIÇÃO DE ÁGUA - FORNECIMENTO E INSTALAÇÃO. AF_06/2022</t>
  </si>
  <si>
    <t xml:space="preserve"> 7.16 </t>
  </si>
  <si>
    <t>RALO SIFONADO REDONDO, PVC, DN 100 X 40 MM, JUNTA SOLDÁVEL, FORNECIDO E INSTALADO EM RAMAL DE DESCARGA OU EM RAMAL DE ESGOTO SANITÁRIO. AF_08/2022</t>
  </si>
  <si>
    <t xml:space="preserve"> 7.17 </t>
  </si>
  <si>
    <t>TUBO, PVC, SOLDÁVEL, DE 40MM, INSTALADO EM RAMAL DE DISTRIBUIÇÃO DE ÁGUA - FORNECIMENTO E INSTALAÇÃO. AF_06/2022</t>
  </si>
  <si>
    <t xml:space="preserve"> 7.18 </t>
  </si>
  <si>
    <t>TUBO, PVC, SOLDÁVEL, DE 50MM, INSTALADO EM RAMAL DE DISTRIBUIÇÃO DE ÁGUA - FORNECIMENTO E INSTALAÇÃO. AF_06/2022</t>
  </si>
  <si>
    <t xml:space="preserve"> 7.19 </t>
  </si>
  <si>
    <t>CAIXA D´ÁGUA EM POLIETILENO, 1000 LITROS - FORNECIMENTO E INSTALAÇÃO. AF_06/2021</t>
  </si>
  <si>
    <t xml:space="preserve"> 7.20 </t>
  </si>
  <si>
    <t>CURVA 90 GRAUS, PVC, SOLDÁVEL, DN 32MM, INSTALADO EM RAMAL OU SUB-RAMAL DE ÁGUA - FORNECIMENTO E INSTALAÇÃO. AF_06/2022</t>
  </si>
  <si>
    <t xml:space="preserve"> 7.21 </t>
  </si>
  <si>
    <t>FILTRO ANAEROBIO DIAMETRO 1,50m</t>
  </si>
  <si>
    <t xml:space="preserve"> 7.22 </t>
  </si>
  <si>
    <t>SUMIDORO DIAMENTO 2m</t>
  </si>
  <si>
    <t xml:space="preserve"> 7.23 </t>
  </si>
  <si>
    <t>TANQUE SÉPTICO CIRCULAR, EM CONCRETO PRÉ-MOLDADO, DIÂMETRO INTERNO = 1,10 M, ALTURA INTERNA = 2,50 M, VOLUME ÚTIL: 2138,2 L (PARA 5 CONTRIBUINTES). AF_12/2020</t>
  </si>
  <si>
    <t xml:space="preserve"> 8 </t>
  </si>
  <si>
    <t>ELETRICA</t>
  </si>
  <si>
    <t xml:space="preserve"> 8.1 </t>
  </si>
  <si>
    <t>CABO DE COBRE ISOLAMENTO TERMOPLASTICO 0,6/1KV 70MM2 ANTI-CHAMA - FORNECIMENTO E INSTALACAO</t>
  </si>
  <si>
    <t xml:space="preserve"> 8.2 </t>
  </si>
  <si>
    <t>CABO DE COBRE ISOLAMENTO TERMOPLASTICO 0,6/1KV 35MM2 ANTI-CHAMA - FORNECIMENTO E INSTALACAO</t>
  </si>
  <si>
    <t xml:space="preserve"> 8.3 </t>
  </si>
  <si>
    <t>CABO DE COBRE ISOLADO PVC 450/750V 10MM2 RESISTENTE A CHAMA - FORNECIMENTO E INSTALACAO</t>
  </si>
  <si>
    <t xml:space="preserve"> 8.4 </t>
  </si>
  <si>
    <t>CABO DE COBRE ISOLADO PVC 450/750V 4MM2 RESISTENTE A CHAMA - FORNECIMENTO E INSTALACAO</t>
  </si>
  <si>
    <t xml:space="preserve"> 8.5 </t>
  </si>
  <si>
    <t>CABO DE COBRE ISOLADO PVC 450/750V 2,5MM2 RESISTENTE A CHAMA - FORNECIMENTO E INSTALACAO</t>
  </si>
  <si>
    <t xml:space="preserve"> 8.6 </t>
  </si>
  <si>
    <t>INTERRUPTOR SIMPLES (1 MÓDULO), 10A/250V, INCLUINDO SUPORTE E PLACA - FORNECIMENTO E INSTALAÇÃO. AF_03/2023</t>
  </si>
  <si>
    <t xml:space="preserve"> 8.7 </t>
  </si>
  <si>
    <t>INTERRUPTOR PARALELO (1 MÓDULO), 10A/250V, INCLUINDO SUPORTE E PLACA - FORNECIMENTO E INSTALAÇÃO. AF_03/2023</t>
  </si>
  <si>
    <t xml:space="preserve"> 8.8 </t>
  </si>
  <si>
    <t>INTERRUPTOR INTERMEDIÁRIO (1 MÓDULO), 10A/250V, INCLUINDO SUPORTE E PLACA - FORNECIMENTO E INSTALAÇÃO. AF_03/2023</t>
  </si>
  <si>
    <t xml:space="preserve"> 8.9 </t>
  </si>
  <si>
    <t>ELETRODUTO FLEXÍVEL CORRUGADO, PEAD, DN 100 (4"), PARA REDE ENTERRADA DE DISTRIBUIÇÃO DE ENERGIA ELÉTRICA - FORNECIMENTO E INSTALAÇÃO. AF_12/2021</t>
  </si>
  <si>
    <t xml:space="preserve"> 8.10 </t>
  </si>
  <si>
    <t>CAIXA DE ESGOTO DE INSPEÇÃO/PASSAGEM EM ALVENARIA (60X60X60CM), REVESTIMENTO EM ARGAMASSA COM ADITIVO IMPERMEABILIZANTE, COM TAMPA DE CONCRETO, INCLUSIVE ESCAVAÇÃO, REATERRO E TRANSPORTE COM RETIRADA DO MATERIAL ESCAVADO (EM CAÇAMBA)</t>
  </si>
  <si>
    <t xml:space="preserve"> 8.11 </t>
  </si>
  <si>
    <t>ELETROCALHA LISA (100X100)MM EM CHAPA DE AÇO GALVANIZADO #18, COM TRATAMENTO PRÉ ZINCADO, INCLUSIVE TAMPA DE ENCAIXE, FIXAÇÃO SUPERIOR, CONEXÕES E ACESSÓRIOS</t>
  </si>
  <si>
    <t xml:space="preserve"> 8.12 </t>
  </si>
  <si>
    <t>ELETRODUTO DE AÇO GALVANIZADO LEVE, INCLUSIVE CONEXÕES, SUPORTES E FIXAÇÃO DN 20 (3/4")</t>
  </si>
  <si>
    <t xml:space="preserve"> 8.13 </t>
  </si>
  <si>
    <t>PERFILADO LISO (38X38)MM EM CHAPA DE AÇO GALVANIZADO #18, COM TRATAMENTO PRÉ ZINCADO, INCLUSIVE FIXAÇÃO SUPERIOR, CONEXÕES E ACESSÓRIOS, EXCLUSIVE TAMPA DE ENCAIXE</t>
  </si>
  <si>
    <t xml:space="preserve"> 8.14 </t>
  </si>
  <si>
    <t>QDL-GV</t>
  </si>
  <si>
    <t xml:space="preserve"> 8.15 </t>
  </si>
  <si>
    <t>CAIXA DE INSPEÇÃO PARA ATERRAMENTO, CIRCULAR, EM POLIETILENO, DIÂMETRO INTERNO = 0,3 M. AF_12/2020</t>
  </si>
  <si>
    <t xml:space="preserve"> 8.16 </t>
  </si>
  <si>
    <t>HASTE DE ATERRAMENTO, DIÂMETRO 5/8", COM 3 METROS - FORNECIMENTO E INSTALAÇÃO. AF_08/2023</t>
  </si>
  <si>
    <t xml:space="preserve"> 8.17 </t>
  </si>
  <si>
    <t>CABO DE COBRE NU 50MM2 - FORNECIMENTO E INSTALACAO</t>
  </si>
  <si>
    <t xml:space="preserve"> 8.18 </t>
  </si>
  <si>
    <t>BARRA CHATA DE ALUMÍNIO 7/8" X 1/8" X 3M</t>
  </si>
  <si>
    <t xml:space="preserve"> 8.19 </t>
  </si>
  <si>
    <t>TERMINAL AÉREO DE BARRA DE ALUMÍNIO 7/8" X 1/8" X 280mm</t>
  </si>
  <si>
    <t xml:space="preserve"> 9 </t>
  </si>
  <si>
    <t>REDE</t>
  </si>
  <si>
    <t xml:space="preserve"> 9.1 </t>
  </si>
  <si>
    <t>TOMADA DE REDE RJ45 - FORNECIMENTO E INSTALAÇÃO. AF_08/2025</t>
  </si>
  <si>
    <t xml:space="preserve"> 9.2 </t>
  </si>
  <si>
    <t>ELETRODUTO FLEXÍVEL CORRUGADO EM PVC, ANTI CHAMA, DIÂMETRO DE 32MM (1"), APLICADO EM ALVENARIA, INCLUSIVE RASGO</t>
  </si>
  <si>
    <t xml:space="preserve"> 9.3 </t>
  </si>
  <si>
    <t xml:space="preserve"> 9.4 </t>
  </si>
  <si>
    <t>RACK 8U 19"- FORNECIMENTO E INSTALAÇÃO</t>
  </si>
  <si>
    <t xml:space="preserve"> 9.5 </t>
  </si>
  <si>
    <t>ACCESS POINT</t>
  </si>
  <si>
    <t xml:space="preserve"> 10 </t>
  </si>
  <si>
    <t>ADMINISTRAÇÃO LOCAL</t>
  </si>
  <si>
    <t xml:space="preserve"> 10.1 </t>
  </si>
  <si>
    <t>ENGENHEIRO CIVIL DE OBRA PLENO COM ENCARGOS COMPLEMENTARES</t>
  </si>
  <si>
    <t xml:space="preserve"> 10.2 </t>
  </si>
  <si>
    <t>ENCARREGADO GERAL DE OBRAS COM ENCARGOS COMPLEMENTARES</t>
  </si>
  <si>
    <t xml:space="preserve"> 11 </t>
  </si>
  <si>
    <t>DESMOBILIZAÇÃO</t>
  </si>
  <si>
    <t xml:space="preserve"> 11.1 </t>
  </si>
  <si>
    <t xml:space="preserve"> 12 </t>
  </si>
  <si>
    <t>SERVIÇOS FINAIS</t>
  </si>
  <si>
    <t xml:space="preserve"> 12.1 </t>
  </si>
  <si>
    <t>LIMPEZA FINAL DE OBRAS</t>
  </si>
  <si>
    <t>Porcentagem</t>
  </si>
  <si>
    <t>20,43%</t>
  </si>
  <si>
    <t>19,34%</t>
  </si>
  <si>
    <t>16,99%</t>
  </si>
  <si>
    <t>23,77%</t>
  </si>
  <si>
    <t>7,72%</t>
  </si>
  <si>
    <t>11,76%</t>
  </si>
  <si>
    <t>Custo</t>
  </si>
  <si>
    <t>313.576,25</t>
  </si>
  <si>
    <t>296.833,29</t>
  </si>
  <si>
    <t>260.802,64</t>
  </si>
  <si>
    <t>364.951,92</t>
  </si>
  <si>
    <t>118.532,20</t>
  </si>
  <si>
    <t>180.487,03</t>
  </si>
  <si>
    <t>Porcentagem Acumulado</t>
  </si>
  <si>
    <t>39,76%</t>
  </si>
  <si>
    <t>56,75%</t>
  </si>
  <si>
    <t>80,52%</t>
  </si>
  <si>
    <t>88,24%</t>
  </si>
  <si>
    <t>100,0%</t>
  </si>
  <si>
    <t>Custo Acumulado</t>
  </si>
  <si>
    <t>610.409,54</t>
  </si>
  <si>
    <t>871.212,18</t>
  </si>
  <si>
    <t>1.236.164,10</t>
  </si>
  <si>
    <t>1.354.696,30</t>
  </si>
  <si>
    <t>_______________________________________________________________
ISLEY MONTEIRO
CREA 5070262960
ENG. CIVIL
ENG. MECANICO
ENG. ELETRICISTA
ENG. CONTROLE E AUTOMAÇÃO</t>
  </si>
  <si>
    <t>DISTRIBUIÇÃO DOS EVENTOS</t>
  </si>
  <si>
    <t>SUBTOTAL=&gt;&gt;&gt;</t>
  </si>
  <si>
    <t>evento 1</t>
  </si>
  <si>
    <t>evento 2</t>
  </si>
  <si>
    <t>evento 3</t>
  </si>
  <si>
    <t>evento 4</t>
  </si>
  <si>
    <t>evento 5</t>
  </si>
  <si>
    <t>evento 6</t>
  </si>
  <si>
    <t>evento 7</t>
  </si>
  <si>
    <t>evento 8</t>
  </si>
  <si>
    <t>evento 9</t>
  </si>
  <si>
    <t>evento 10</t>
  </si>
  <si>
    <t>evento 11</t>
  </si>
  <si>
    <t>evento 12</t>
  </si>
  <si>
    <t>evento 13</t>
  </si>
  <si>
    <t>evento 14</t>
  </si>
  <si>
    <t>evento 15</t>
  </si>
  <si>
    <t>evento 16</t>
  </si>
  <si>
    <t>evento 17</t>
  </si>
  <si>
    <t>evento 18</t>
  </si>
  <si>
    <t>evento 19</t>
  </si>
  <si>
    <t>evento 20</t>
  </si>
  <si>
    <t>evento 21</t>
  </si>
  <si>
    <t>evento 22</t>
  </si>
  <si>
    <t>evento 23</t>
  </si>
  <si>
    <t>evento 24</t>
  </si>
  <si>
    <t>evento 25</t>
  </si>
  <si>
    <t>evento 26</t>
  </si>
  <si>
    <t>evento 27</t>
  </si>
  <si>
    <t>evento 28</t>
  </si>
  <si>
    <t>evento 29</t>
  </si>
  <si>
    <t>evento 30</t>
  </si>
  <si>
    <t>evento 31</t>
  </si>
  <si>
    <t>evento 32</t>
  </si>
  <si>
    <t>evento 33</t>
  </si>
  <si>
    <t>evento 34</t>
  </si>
  <si>
    <t>evento 35</t>
  </si>
  <si>
    <t>evento 36</t>
  </si>
  <si>
    <t>evento 37</t>
  </si>
  <si>
    <t>evento 38</t>
  </si>
  <si>
    <t>evento 39</t>
  </si>
  <si>
    <t>evento 40</t>
  </si>
  <si>
    <t>evento 41</t>
  </si>
  <si>
    <t>evento 42</t>
  </si>
  <si>
    <t>evento 43</t>
  </si>
  <si>
    <t>evento 44</t>
  </si>
  <si>
    <t>evento 45</t>
  </si>
  <si>
    <t>evento 46</t>
  </si>
  <si>
    <t>evento 47</t>
  </si>
  <si>
    <t>evento 48</t>
  </si>
  <si>
    <t>RESUMO DE VALORES DOS EVENTOS</t>
  </si>
  <si>
    <t xml:space="preserve">
54.934,22</t>
  </si>
  <si>
    <t xml:space="preserve">
1.187,44</t>
  </si>
  <si>
    <t xml:space="preserve">
326,60</t>
  </si>
  <si>
    <t>FISICO FINANCEIRO DO ITENS</t>
  </si>
  <si>
    <t>Total Por Item</t>
  </si>
  <si>
    <t xml:space="preserve">
140.380,46</t>
  </si>
  <si>
    <t xml:space="preserve">
501,00</t>
  </si>
  <si>
    <t xml:space="preserve">
437,41</t>
  </si>
  <si>
    <t xml:space="preserve">
2.229,50</t>
  </si>
  <si>
    <t xml:space="preserve">
1.363,77</t>
  </si>
  <si>
    <t xml:space="preserve">
7.074,18</t>
  </si>
  <si>
    <t xml:space="preserve">
5.526,66</t>
  </si>
  <si>
    <t xml:space="preserve">
8.032,08</t>
  </si>
  <si>
    <t xml:space="preserve">
49.920,42</t>
  </si>
  <si>
    <t xml:space="preserve">
3.320,52</t>
  </si>
  <si>
    <t xml:space="preserve">
417.172,32</t>
  </si>
  <si>
    <t xml:space="preserve">
135.784,39</t>
  </si>
  <si>
    <t xml:space="preserve">
14.980,42</t>
  </si>
  <si>
    <t xml:space="preserve">
27.897,54</t>
  </si>
  <si>
    <t xml:space="preserve">
75.119,82</t>
  </si>
  <si>
    <t xml:space="preserve">
92.449,86</t>
  </si>
  <si>
    <t xml:space="preserve">
1.950,73</t>
  </si>
  <si>
    <t xml:space="preserve">
16.849,72</t>
  </si>
  <si>
    <t xml:space="preserve">
32.199,30</t>
  </si>
  <si>
    <t xml:space="preserve">
49.806,13</t>
  </si>
  <si>
    <t xml:space="preserve">
2.084,16</t>
  </si>
  <si>
    <t xml:space="preserve">
4.053,50</t>
  </si>
  <si>
    <t xml:space="preserve">
1.406,56</t>
  </si>
  <si>
    <t xml:space="preserve">
3.657,79</t>
  </si>
  <si>
    <t xml:space="preserve">
2.038,34</t>
  </si>
  <si>
    <t xml:space="preserve">
5.931,88</t>
  </si>
  <si>
    <t xml:space="preserve">
35.659,60</t>
  </si>
  <si>
    <t xml:space="preserve">
1.113,05</t>
  </si>
  <si>
    <t xml:space="preserve">
902,15</t>
  </si>
  <si>
    <t xml:space="preserve">
2.675,92</t>
  </si>
  <si>
    <t xml:space="preserve">
13.387,48</t>
  </si>
  <si>
    <t xml:space="preserve">
1.842,00</t>
  </si>
  <si>
    <t xml:space="preserve">
8.222,41</t>
  </si>
  <si>
    <t xml:space="preserve">
3.339,74</t>
  </si>
  <si>
    <t xml:space="preserve">
236,36</t>
  </si>
  <si>
    <t xml:space="preserve">
553,84</t>
  </si>
  <si>
    <t xml:space="preserve">
1.385,04</t>
  </si>
  <si>
    <t xml:space="preserve">
1.724,92</t>
  </si>
  <si>
    <t xml:space="preserve">
789,44</t>
  </si>
  <si>
    <t xml:space="preserve">
164,22</t>
  </si>
  <si>
    <t xml:space="preserve">
2.941,34</t>
  </si>
  <si>
    <t xml:space="preserve">
1.735,05</t>
  </si>
  <si>
    <t xml:space="preserve">
1.828,24</t>
  </si>
  <si>
    <t xml:space="preserve">
774,64</t>
  </si>
  <si>
    <t xml:space="preserve">
779,44</t>
  </si>
  <si>
    <t xml:space="preserve">
1.562,12</t>
  </si>
  <si>
    <t xml:space="preserve">
41.915,80</t>
  </si>
  <si>
    <t xml:space="preserve">
947,38</t>
  </si>
  <si>
    <t xml:space="preserve">
9.272,08</t>
  </si>
  <si>
    <t xml:space="preserve">
8.742,13</t>
  </si>
  <si>
    <t xml:space="preserve">
1.820,04</t>
  </si>
  <si>
    <t xml:space="preserve">
3.690,00</t>
  </si>
  <si>
    <t xml:space="preserve">
375,70</t>
  </si>
  <si>
    <t xml:space="preserve">
21.342,66</t>
  </si>
  <si>
    <t xml:space="preserve">
7.687,61</t>
  </si>
  <si>
    <t xml:space="preserve">
13.655,05</t>
  </si>
  <si>
    <t xml:space="preserve">
167.569,68</t>
  </si>
  <si>
    <t xml:space="preserve">
765,85</t>
  </si>
  <si>
    <t xml:space="preserve">
1.363,40</t>
  </si>
  <si>
    <t xml:space="preserve">
444,08</t>
  </si>
  <si>
    <t xml:space="preserve">
410,34</t>
  </si>
  <si>
    <t xml:space="preserve">
4.934,40</t>
  </si>
  <si>
    <t xml:space="preserve">
336,30</t>
  </si>
  <si>
    <t xml:space="preserve">
6.188,60</t>
  </si>
  <si>
    <t xml:space="preserve">
9.507,60</t>
  </si>
  <si>
    <t xml:space="preserve">
646,80</t>
  </si>
  <si>
    <t xml:space="preserve">
432,30</t>
  </si>
  <si>
    <t xml:space="preserve">
3.863,02</t>
  </si>
  <si>
    <t xml:space="preserve">
9.687,00</t>
  </si>
  <si>
    <t xml:space="preserve">
7.498,70</t>
  </si>
  <si>
    <t xml:space="preserve">
4.027,80</t>
  </si>
  <si>
    <t xml:space="preserve">
1.484,92</t>
  </si>
  <si>
    <t xml:space="preserve">
3.537,60</t>
  </si>
  <si>
    <t xml:space="preserve">
131,32</t>
  </si>
  <si>
    <t xml:space="preserve">
192,48</t>
  </si>
  <si>
    <t xml:space="preserve">
354,96</t>
  </si>
  <si>
    <t xml:space="preserve">
9.150,00</t>
  </si>
  <si>
    <t xml:space="preserve">
4.132,80</t>
  </si>
  <si>
    <t xml:space="preserve">
1.916,10</t>
  </si>
  <si>
    <t xml:space="preserve">
6.321,00</t>
  </si>
  <si>
    <t xml:space="preserve">
50.504,00</t>
  </si>
  <si>
    <t xml:space="preserve">
119.913,30</t>
  </si>
  <si>
    <t xml:space="preserve">
2.436,63</t>
  </si>
  <si>
    <t xml:space="preserve">
6.299,57</t>
  </si>
  <si>
    <t xml:space="preserve">
4.609,32</t>
  </si>
  <si>
    <t xml:space="preserve">
1.506,96</t>
  </si>
  <si>
    <t xml:space="preserve">
602,94</t>
  </si>
  <si>
    <t xml:space="preserve">
828,20</t>
  </si>
  <si>
    <t xml:space="preserve">
2.116,43</t>
  </si>
  <si>
    <t xml:space="preserve">
185,64</t>
  </si>
  <si>
    <t xml:space="preserve">
190,64</t>
  </si>
  <si>
    <t xml:space="preserve">
803,16</t>
  </si>
  <si>
    <t xml:space="preserve">
198,12</t>
  </si>
  <si>
    <t xml:space="preserve">
1.046,60</t>
  </si>
  <si>
    <t xml:space="preserve">
435,76</t>
  </si>
  <si>
    <t xml:space="preserve">
4.220,80</t>
  </si>
  <si>
    <t xml:space="preserve">
3.125,55</t>
  </si>
  <si>
    <t xml:space="preserve">
3.257,87</t>
  </si>
  <si>
    <t xml:space="preserve">
6.392,50</t>
  </si>
  <si>
    <t xml:space="preserve">
5.269,30</t>
  </si>
  <si>
    <t xml:space="preserve">
1.025,04</t>
  </si>
  <si>
    <t xml:space="preserve">
2.000,64</t>
  </si>
  <si>
    <t xml:space="preserve">
3.515,07</t>
  </si>
  <si>
    <t xml:space="preserve">
1.609,44</t>
  </si>
  <si>
    <t xml:space="preserve">
4.021,92</t>
  </si>
  <si>
    <t xml:space="preserve">
55.698,10</t>
  </si>
  <si>
    <t xml:space="preserve">
48.774,60</t>
  </si>
  <si>
    <t xml:space="preserve">
75,60</t>
  </si>
  <si>
    <t xml:space="preserve">
6.768,53</t>
  </si>
  <si>
    <t xml:space="preserve">
8.883,36</t>
  </si>
  <si>
    <t xml:space="preserve">
3.687,25</t>
  </si>
  <si>
    <t xml:space="preserve">
2.616,20</t>
  </si>
  <si>
    <t xml:space="preserve">
77.234,85</t>
  </si>
  <si>
    <t xml:space="preserve">
22.566,60</t>
  </si>
  <si>
    <t xml:space="preserve">
90.802,10</t>
  </si>
  <si>
    <t xml:space="preserve">
261.409,09</t>
  </si>
  <si>
    <t xml:space="preserve">
5.164,60</t>
  </si>
  <si>
    <t xml:space="preserve">
75,30</t>
  </si>
  <si>
    <t xml:space="preserve">
4.530,80</t>
  </si>
  <si>
    <t xml:space="preserve">
6.563,62</t>
  </si>
  <si>
    <t xml:space="preserve">
15.707,16</t>
  </si>
  <si>
    <t xml:space="preserve">
435,20</t>
  </si>
  <si>
    <t xml:space="preserve">
24.432,17</t>
  </si>
  <si>
    <t xml:space="preserve">
22.868,02</t>
  </si>
  <si>
    <t xml:space="preserve">
82.110,37</t>
  </si>
  <si>
    <t xml:space="preserve">
4.785,48</t>
  </si>
  <si>
    <t xml:space="preserve">
15.680,24</t>
  </si>
  <si>
    <t xml:space="preserve">
1.217,66</t>
  </si>
  <si>
    <t xml:space="preserve">
92.734,62</t>
  </si>
  <si>
    <t xml:space="preserve">
44.512,79</t>
  </si>
  <si>
    <t xml:space="preserve">
55.358,42</t>
  </si>
  <si>
    <t xml:space="preserve">
214.289,21</t>
  </si>
  <si>
    <t xml:space="preserve">
19.931,24</t>
  </si>
  <si>
    <t xml:space="preserve">
5.015,05</t>
  </si>
  <si>
    <t xml:space="preserve">
4.888,52</t>
  </si>
  <si>
    <t xml:space="preserve">
1.336,92</t>
  </si>
  <si>
    <t xml:space="preserve">
1.360,04</t>
  </si>
  <si>
    <t xml:space="preserve">
1.887,30</t>
  </si>
  <si>
    <t xml:space="preserve">
1.705,73</t>
  </si>
  <si>
    <t xml:space="preserve">
1.725,46</t>
  </si>
  <si>
    <t xml:space="preserve">
2.012,22</t>
  </si>
  <si>
    <t xml:space="preserve">
1.347,54</t>
  </si>
  <si>
    <t xml:space="preserve">
439,44</t>
  </si>
  <si>
    <t xml:space="preserve">
497,48</t>
  </si>
  <si>
    <t xml:space="preserve">
264,44</t>
  </si>
  <si>
    <t xml:space="preserve">
94,44</t>
  </si>
  <si>
    <t xml:space="preserve">
51,74</t>
  </si>
  <si>
    <t xml:space="preserve">
557.808,67</t>
  </si>
  <si>
    <t>RESUMO FINANCEIRO DO EVENTOS</t>
  </si>
  <si>
    <t>ID.</t>
  </si>
  <si>
    <t>VALOR</t>
  </si>
  <si>
    <t>PESO</t>
  </si>
  <si>
    <t>EVENTO 1</t>
  </si>
  <si>
    <t>EVENTO 2</t>
  </si>
  <si>
    <t>EVENTO 3</t>
  </si>
  <si>
    <t>EVENTO 4</t>
  </si>
  <si>
    <t>EVENTO 5</t>
  </si>
  <si>
    <t>EVENTO 6</t>
  </si>
  <si>
    <t>EVENTO 7</t>
  </si>
  <si>
    <t>EVENTO 8</t>
  </si>
  <si>
    <t>EVENTO 9</t>
  </si>
  <si>
    <t>EVENTO 10</t>
  </si>
  <si>
    <t>EVENTO 11</t>
  </si>
  <si>
    <t>EVENTO 12</t>
  </si>
  <si>
    <t>EVENTO 13</t>
  </si>
  <si>
    <t>EVENTO 14</t>
  </si>
  <si>
    <t>EVENTO 15</t>
  </si>
  <si>
    <t>EVENTO 16</t>
  </si>
  <si>
    <t>EVENTO 17</t>
  </si>
  <si>
    <t>EVENTO 18</t>
  </si>
  <si>
    <t>EVENTO 19</t>
  </si>
  <si>
    <t>EVENTO 20</t>
  </si>
  <si>
    <t>EVENTO 21</t>
  </si>
  <si>
    <t>EVENTO 22</t>
  </si>
  <si>
    <t>EVENTO 23</t>
  </si>
  <si>
    <t>EVENTO 24</t>
  </si>
  <si>
    <t>EVENTO 25</t>
  </si>
  <si>
    <t>EVENTO 26</t>
  </si>
  <si>
    <t>EVENTO 27</t>
  </si>
  <si>
    <t>EVENTO 28</t>
  </si>
  <si>
    <t>EVENTO 29</t>
  </si>
  <si>
    <t>EVENTO 30</t>
  </si>
  <si>
    <t>EVENTO 31</t>
  </si>
  <si>
    <t>EVENTO 32</t>
  </si>
  <si>
    <t>EVENTO 33</t>
  </si>
  <si>
    <t>EVENTO 34</t>
  </si>
  <si>
    <t>EVENTO 35</t>
  </si>
  <si>
    <t>EVENTO 36</t>
  </si>
  <si>
    <t>EVENTO 37</t>
  </si>
  <si>
    <t>EVENTO 38</t>
  </si>
  <si>
    <t>EVENTO 39</t>
  </si>
  <si>
    <t>EVENTO 40</t>
  </si>
  <si>
    <t>EVENTO 41</t>
  </si>
  <si>
    <t>EVENTO 42</t>
  </si>
  <si>
    <t>EVENTO 43</t>
  </si>
  <si>
    <t>EVENTO 44</t>
  </si>
  <si>
    <t>EVENTO 45</t>
  </si>
  <si>
    <t>EVENTO 46</t>
  </si>
  <si>
    <t>EVENTO 47</t>
  </si>
  <si>
    <t>EVENTO 48</t>
  </si>
  <si>
    <t>TOTAL</t>
  </si>
  <si>
    <t xml:space="preserve">ID. </t>
  </si>
  <si>
    <t>descrição atividade</t>
  </si>
  <si>
    <t>GALPÃO</t>
  </si>
  <si>
    <t>BAIA 1</t>
  </si>
  <si>
    <t>BAIA 2</t>
  </si>
  <si>
    <t>BAIA 3</t>
  </si>
  <si>
    <t>BAIA 4</t>
  </si>
  <si>
    <t>B. FEMININO</t>
  </si>
  <si>
    <t>B. MASCULINO</t>
  </si>
  <si>
    <t>PCD</t>
  </si>
  <si>
    <t>DML</t>
  </si>
  <si>
    <t>S. EXPURGO</t>
  </si>
  <si>
    <t>SELARIA</t>
  </si>
  <si>
    <t>COPA</t>
  </si>
  <si>
    <t>FARMACIA</t>
  </si>
  <si>
    <t>LABORATORIO</t>
  </si>
  <si>
    <t>PATIO</t>
  </si>
  <si>
    <t>EXTERNO</t>
  </si>
  <si>
    <t>x</t>
  </si>
  <si>
    <t>CONTAINER ALMOXARIFADO S/ ACAB.C/PRATELEIRAS 6,05x2,44x2,58</t>
  </si>
  <si>
    <t>CONTAINER ALMOXARIFADO S/ ACAB.C/PRATELEIRAS 6,05x2,44x2,59</t>
  </si>
  <si>
    <t>CONTAINER ALMOXARIFADO S/ ACAB.C/PRATELEIRAS 6,05x2,44x2,60</t>
  </si>
  <si>
    <t>CONTAINER ALMOXARIFADO S/ ACAB.C/PRATELEIRAS 6,05x2,44x2,61</t>
  </si>
  <si>
    <t>CONTAINER ALMOXARIFADO S/ ACAB.C/PRATELEIRAS 6,05x2,44x2,62</t>
  </si>
  <si>
    <t>CAIXA DE DE INSPEÇÃO/PASSAGEM EM ALVENARIA (60X60X60CM), REVESTIMENTO EM ARGAMASSA COM ADITIVO IMPERMEABILIZANTE, COM TAMPA DE CONCRETO, INCLUSIVE ESCAVAÇÃO, REATERRO E TRANSPORTE COM RETIRADA DO MATERIAL ESCAVADO (EM CAÇAMBA)</t>
  </si>
  <si>
    <t>Evento 1</t>
  </si>
  <si>
    <t>GALPÃO, B. FEMININO, B. MASCULINO, PCD</t>
  </si>
  <si>
    <t>Evento 2</t>
  </si>
  <si>
    <t>Evento 3</t>
  </si>
  <si>
    <t>Evento 4</t>
  </si>
  <si>
    <t>Evento 5</t>
  </si>
  <si>
    <t>Evento 6</t>
  </si>
  <si>
    <t>Evento 7</t>
  </si>
  <si>
    <t>Evento 8</t>
  </si>
  <si>
    <t>GALPÃO, B. FEMININO</t>
  </si>
  <si>
    <t>Evento 9</t>
  </si>
  <si>
    <t>Evento 10</t>
  </si>
  <si>
    <t>Todos: GALPÃO, BAIA 1, BAIA 2, BAIA 3, BAIA 4, B. FEMININO, B. MASCULINO, PCD, DML, S. EXPURGO, SELARIA, COPA, FARMÁCIA, LABORATÓRIO, PÁTIO, EXTERNO</t>
  </si>
  <si>
    <t>Evento 11</t>
  </si>
  <si>
    <t>Evento 12</t>
  </si>
  <si>
    <t>Evento 13</t>
  </si>
  <si>
    <t>BAIA 3, BAIA 4, B. FEMININO, DML, S. EXPURGO, COPA</t>
  </si>
  <si>
    <t>Evento 14</t>
  </si>
  <si>
    <t>BAIA 3, BAIA 4, B. FEMININO, B. MASCULINO, PCD, DML, S. EXPURGO, SELARIA, COPA, FARMÁCIA, LABORATÓRIO, PÁTIO, EXTERNO</t>
  </si>
  <si>
    <t>Evento 15</t>
  </si>
  <si>
    <t>BAIA 3, BAIA 4, B. FEMININO, B. MASCULINO, PCD, DML, S. EXPURGO, SELARIA</t>
  </si>
  <si>
    <t>Evento 16</t>
  </si>
  <si>
    <t>GALPÃO, BAIA 3, DML, S. EXPURGO, SELARIA, COPA, FARMÁCIA, LABORATÓRIO, PÁTIO, EXTERNO</t>
  </si>
  <si>
    <t>Evento 17</t>
  </si>
  <si>
    <t>BAIA 3, BAIA 4, DML, S. EXPURGO, SELARIA, COPA, FARMÁCIA, LABORATÓRIO, PÁTIO, EXTERNO, GALPÃO, BAIA 1, BAIA 2, B. FEMININO, B. MASCULINO, PCD</t>
  </si>
  <si>
    <t>Evento 18</t>
  </si>
  <si>
    <t>BAIA 3, BAIA 4, B. FEMININO, PCD</t>
  </si>
  <si>
    <t>Evento 19</t>
  </si>
  <si>
    <t>B. MASCULINO, PCD, DML, COPA, FARMÁCIA, PÁTIO, EXTERNO, BAIA 1, BAIA 2, BAIA 3, BAIA 4, B. FEMININO</t>
  </si>
  <si>
    <t>Evento 20</t>
  </si>
  <si>
    <t>BAIA 3, DML, SELARIA, COPA, FARMÁCIA, LABORATÓRIO, PÁTIO, EXTERNO</t>
  </si>
  <si>
    <t>Evento 21</t>
  </si>
  <si>
    <t>GALPÃO, BAIA 1, BAIA 2, BAIA 3, BAIA 4, B. FEMININO, B. MASCULINO, PCD, DML, S. EXPURGO, SELARIA, COPA, FARMÁCIA</t>
  </si>
  <si>
    <t>Evento 22</t>
  </si>
  <si>
    <t>GALPÃO, BAIA 1, BAIA 2, BAIA 3, PCD</t>
  </si>
  <si>
    <t>Evento 23</t>
  </si>
  <si>
    <t>BAIA 3, COPA, FARMÁCIA, LABORATÓRIO, PÁTIO, EXTERNO, BAIA 1, BAIA 2, BAIA 4, B. FEMININO, B. MASCULINO, PCD, DML, S. EXPURGO, SELARIA</t>
  </si>
  <si>
    <t>Evento 24</t>
  </si>
  <si>
    <t>GALPÃO, PCD, DML, S. EXPURGO, SELARIA, COPA, FARMÁCIA, LABORATÓRIO</t>
  </si>
  <si>
    <t>Evento 25</t>
  </si>
  <si>
    <t>BAIA 3, BAIA 4, B. FEMININO, B. MASCULINO, PCD, DML, S. EXPURGO, COPA</t>
  </si>
  <si>
    <t>Evento 26</t>
  </si>
  <si>
    <t>B. MASCULINO, PCD, DML (repetido 8× padrão temporal)</t>
  </si>
  <si>
    <t>Evento 27</t>
  </si>
  <si>
    <t>B. FEMININO, B. MASCULINO, PCD, DML, S. EXPURGO, SELARIA, COPA</t>
  </si>
  <si>
    <t>Evento 28</t>
  </si>
  <si>
    <t>GALPÃO, BAIA 3, BAIA 4, B. FEMININO, B. MASCULINO, PCD, DML, S. EXPURGO, SELARIA, COPA, FARMÁCIA, LABORATÓRIO, PÁTIO, EXTERNO</t>
  </si>
  <si>
    <t>Evento 29</t>
  </si>
  <si>
    <t>Todos: padrão completo repetido 9× (abrange todos os ambientes em múltiplas ocorrências)</t>
  </si>
  <si>
    <t>Evento 30</t>
  </si>
  <si>
    <t>BAIA 3, BAIA 4, B. FEMININO, B. MASCULINO, PCD, DML, S. EXPURGO, SELARIA, COPA, FARMÁCIA</t>
  </si>
  <si>
    <t>Evento 31</t>
  </si>
  <si>
    <t>B. FEMININO, B. MASCULINO, e bloco completo (todos ambientes) repetido 5× + PÁTIO</t>
  </si>
  <si>
    <t>Evento 32</t>
  </si>
  <si>
    <t>GALPÃO, BAIA 3, BAIA 4, B. FEMININO, B. MASCULINO</t>
  </si>
  <si>
    <t>Evento 33</t>
  </si>
  <si>
    <t>GALPÃO, BAIA 3</t>
  </si>
  <si>
    <t>Evento 34</t>
  </si>
  <si>
    <t>BAIA 1, BAIA 2, BAIA 3, BAIA 4, B. FEMININO, B. MASCULINO, PCD, DML, S. EXPURGO, COPA, PÁTIO, EXTERNO (padrão repetido 11×)</t>
  </si>
  <si>
    <t>Evento 35</t>
  </si>
  <si>
    <t>GALPÃO, BAIA 3, SELARIA, BAIA 4, B. FEMININO, B. MASCULINO</t>
  </si>
  <si>
    <t>Evento 36</t>
  </si>
  <si>
    <t>GALPÃO, BAIA 1, BAIA 4, DML, S. EXPURGO, SELARIA, COPA, FARMÁCIA, LABORATÓRIO, PÁTIO, EXTERNO</t>
  </si>
  <si>
    <t>Evento 37</t>
  </si>
  <si>
    <t>GALPÃO, BAIA 1, BAIA 2, BAIA 3, BAIA 4, B. FEMININO, B. MASCULINO, PCD, DML, S. EXPURGO</t>
  </si>
  <si>
    <t>Evento 38</t>
  </si>
  <si>
    <t>GALPÃO, BAIA 3, COPA, FARMÁCIA, LABORATÓRIO, PÁTIO, EXTERNO, B. FEMININO, B. MASCULINO, PCD, DML, S. EXPURGO, SELARIA</t>
  </si>
  <si>
    <t>Evento 39</t>
  </si>
  <si>
    <t>B. MASCULINO, PCD, DML, S. EXPURGO, SELARIA</t>
  </si>
  <si>
    <t>Evento 40</t>
  </si>
  <si>
    <t>BAIA 1, BAIA 2, BAIA 3, BAIA 4, PÁTIO, EXTERNO, B. FEMININO, B. MASCULINO, PCD, DML, S. EXPURGO</t>
  </si>
  <si>
    <t>Evento 41</t>
  </si>
  <si>
    <t>Evento 42</t>
  </si>
  <si>
    <t>Evento 43</t>
  </si>
  <si>
    <t>Evento 44</t>
  </si>
  <si>
    <t>Evento 45</t>
  </si>
  <si>
    <t>Evento 46</t>
  </si>
  <si>
    <t>Evento 47</t>
  </si>
  <si>
    <t>Evento 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</si>
</sst>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R$&quot;\ #,##0.00;[Red]\-&quot;R$&quot;\ #,##0.00"/>
    <numFmt numFmtId="44" formatCode="_-&quot;R$&quot;\ * #,##0.00_-;\-&quot;R$&quot;\ * #,##0.00_-;_-&quot;R$&quot;\ * &quot;-&quot;??_-;_-@_-"/>
  </numFmts>
  <fonts count="20" x14ac:knownFonts="1">
    <font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b/>
      <sz val="1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color rgb="FF000000"/>
      <name val="Arial"/>
      <family val="1"/>
    </font>
    <font>
      <sz val="11"/>
      <name val="Arial"/>
      <family val="1"/>
    </font>
    <font>
      <b/>
      <sz val="11"/>
      <name val="Arial"/>
      <family val="2"/>
    </font>
    <font>
      <sz val="8"/>
      <name val="Arial"/>
      <family val="1"/>
    </font>
    <font>
      <sz val="7"/>
      <name val="Arial"/>
      <family val="1"/>
    </font>
  </fonts>
  <fills count="2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D8ECF6"/>
        <bgColor rgb="FFD8ECF6"/>
      </patternFill>
    </fill>
    <fill>
      <patternFill patternType="solid">
        <fgColor rgb="FFDFF0D8"/>
        <bgColor rgb="FFDFF0D8"/>
      </patternFill>
    </fill>
    <fill>
      <patternFill patternType="solid">
        <fgColor rgb="FFF7F3DF"/>
        <bgColor rgb="FFF7F3D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D8ECF6"/>
        <bgColor rgb="FFD8ECF6"/>
      </patternFill>
    </fill>
    <fill>
      <patternFill patternType="solid">
        <fgColor rgb="FFDFF0D8"/>
        <bgColor rgb="FFDFF0D8"/>
      </patternFill>
    </fill>
    <fill>
      <patternFill patternType="solid">
        <fgColor rgb="FFF7F3DF"/>
        <bgColor rgb="FFF7F3DF"/>
      </patternFill>
    </fill>
    <fill>
      <patternFill patternType="solid">
        <fgColor rgb="FFFFFFFF"/>
        <bgColor rgb="FFFFFFFF"/>
      </patternFill>
    </fill>
    <fill>
      <patternFill patternType="solid">
        <fgColor theme="4" tint="0.79998168889431442"/>
        <bgColor rgb="FFDFF0D8"/>
      </patternFill>
    </fill>
    <fill>
      <patternFill patternType="solid">
        <fgColor theme="4" tint="0.79998168889431442"/>
        <bgColor rgb="FFF7F3DF"/>
      </patternFill>
    </fill>
    <fill>
      <patternFill patternType="solid">
        <fgColor theme="0" tint="-0.249977111117893"/>
        <bgColor rgb="FFFFFFFF"/>
      </patternFill>
    </fill>
    <fill>
      <patternFill patternType="solid">
        <fgColor theme="0" tint="-0.14999847407452621"/>
        <bgColor rgb="FFD8ECF6"/>
      </patternFill>
    </fill>
    <fill>
      <patternFill patternType="solid">
        <fgColor theme="0" tint="-0.14999847407452621"/>
        <bgColor rgb="FFDFF0D8"/>
      </patternFill>
    </fill>
    <fill>
      <patternFill patternType="solid">
        <fgColor theme="0" tint="-0.14999847407452621"/>
        <bgColor rgb="FFF7F3DF"/>
      </patternFill>
    </fill>
  </fills>
  <borders count="36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CCCCC"/>
      </left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/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/>
      <bottom/>
      <diagonal/>
    </border>
    <border>
      <left/>
      <right/>
      <top style="thin">
        <color rgb="FFCCCCCC"/>
      </top>
      <bottom/>
      <diagonal/>
    </border>
    <border>
      <left/>
      <right/>
      <top/>
      <bottom style="thin">
        <color rgb="FFCCCCCC"/>
      </bottom>
      <diagonal/>
    </border>
    <border>
      <left/>
      <right/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CCCCCC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</cellStyleXfs>
  <cellXfs count="135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3" fillId="4" borderId="2" xfId="0" applyFont="1" applyFill="1" applyBorder="1" applyAlignment="1">
      <alignment horizontal="left" vertical="top" wrapText="1"/>
    </xf>
    <xf numFmtId="0" fontId="6" fillId="5" borderId="3" xfId="0" applyFont="1" applyFill="1" applyBorder="1" applyAlignment="1">
      <alignment horizontal="left" vertical="top" wrapText="1"/>
    </xf>
    <xf numFmtId="0" fontId="9" fillId="6" borderId="4" xfId="0" applyFont="1" applyFill="1" applyBorder="1" applyAlignment="1">
      <alignment horizontal="left" vertical="top" wrapText="1"/>
    </xf>
    <xf numFmtId="0" fontId="11" fillId="7" borderId="0" xfId="0" applyFont="1" applyFill="1" applyAlignment="1">
      <alignment horizontal="left" vertical="top" wrapText="1"/>
    </xf>
    <xf numFmtId="0" fontId="12" fillId="8" borderId="0" xfId="0" applyFont="1" applyFill="1" applyAlignment="1">
      <alignment horizontal="center" vertical="top" wrapText="1"/>
    </xf>
    <xf numFmtId="0" fontId="13" fillId="9" borderId="0" xfId="0" applyFont="1" applyFill="1" applyAlignment="1">
      <alignment horizontal="right" vertical="top" wrapText="1"/>
    </xf>
    <xf numFmtId="0" fontId="14" fillId="10" borderId="0" xfId="0" applyFont="1" applyFill="1" applyAlignment="1">
      <alignment horizontal="center" vertical="top" wrapText="1"/>
    </xf>
    <xf numFmtId="0" fontId="1" fillId="14" borderId="0" xfId="0" applyFont="1" applyFill="1" applyAlignment="1">
      <alignment horizontal="left" vertical="top" wrapText="1"/>
    </xf>
    <xf numFmtId="0" fontId="5" fillId="14" borderId="0" xfId="0" applyFont="1" applyFill="1" applyAlignment="1">
      <alignment horizontal="left" vertical="top" wrapText="1"/>
    </xf>
    <xf numFmtId="44" fontId="1" fillId="14" borderId="7" xfId="1" applyFont="1" applyFill="1" applyBorder="1" applyAlignment="1">
      <alignment horizontal="right" vertical="top" wrapText="1"/>
    </xf>
    <xf numFmtId="0" fontId="3" fillId="11" borderId="9" xfId="0" applyFont="1" applyFill="1" applyBorder="1" applyAlignment="1">
      <alignment horizontal="left" vertical="top" wrapText="1"/>
    </xf>
    <xf numFmtId="0" fontId="3" fillId="11" borderId="5" xfId="0" applyFont="1" applyFill="1" applyBorder="1" applyAlignment="1">
      <alignment horizontal="left" vertical="top" wrapText="1"/>
    </xf>
    <xf numFmtId="0" fontId="3" fillId="11" borderId="10" xfId="0" applyFont="1" applyFill="1" applyBorder="1" applyAlignment="1">
      <alignment horizontal="left" vertical="top" wrapText="1"/>
    </xf>
    <xf numFmtId="0" fontId="6" fillId="12" borderId="11" xfId="0" applyFont="1" applyFill="1" applyBorder="1" applyAlignment="1">
      <alignment horizontal="left" vertical="top" wrapText="1"/>
    </xf>
    <xf numFmtId="0" fontId="6" fillId="12" borderId="5" xfId="0" applyFont="1" applyFill="1" applyBorder="1" applyAlignment="1">
      <alignment horizontal="left" vertical="top" wrapText="1"/>
    </xf>
    <xf numFmtId="0" fontId="6" fillId="12" borderId="12" xfId="0" applyFont="1" applyFill="1" applyBorder="1" applyAlignment="1">
      <alignment horizontal="left" vertical="top" wrapText="1"/>
    </xf>
    <xf numFmtId="0" fontId="6" fillId="12" borderId="13" xfId="0" applyFont="1" applyFill="1" applyBorder="1" applyAlignment="1">
      <alignment horizontal="left" vertical="top" wrapText="1"/>
    </xf>
    <xf numFmtId="0" fontId="6" fillId="12" borderId="9" xfId="0" applyFont="1" applyFill="1" applyBorder="1" applyAlignment="1">
      <alignment horizontal="left" vertical="top" wrapText="1"/>
    </xf>
    <xf numFmtId="0" fontId="6" fillId="12" borderId="10" xfId="0" applyFont="1" applyFill="1" applyBorder="1" applyAlignment="1">
      <alignment horizontal="left" vertical="top" wrapText="1"/>
    </xf>
    <xf numFmtId="0" fontId="6" fillId="15" borderId="6" xfId="0" applyFont="1" applyFill="1" applyBorder="1" applyAlignment="1">
      <alignment horizontal="center" vertical="center" wrapText="1"/>
    </xf>
    <xf numFmtId="0" fontId="6" fillId="12" borderId="18" xfId="0" applyFont="1" applyFill="1" applyBorder="1" applyAlignment="1">
      <alignment horizontal="left" vertical="top" wrapText="1"/>
    </xf>
    <xf numFmtId="0" fontId="6" fillId="12" borderId="7" xfId="0" applyFont="1" applyFill="1" applyBorder="1" applyAlignment="1">
      <alignment horizontal="left" vertical="top" wrapText="1"/>
    </xf>
    <xf numFmtId="0" fontId="6" fillId="12" borderId="8" xfId="0" applyFont="1" applyFill="1" applyBorder="1" applyAlignment="1">
      <alignment horizontal="left" vertical="top" wrapText="1"/>
    </xf>
    <xf numFmtId="0" fontId="6" fillId="13" borderId="11" xfId="0" applyFont="1" applyFill="1" applyBorder="1" applyAlignment="1">
      <alignment horizontal="left" vertical="top" wrapText="1"/>
    </xf>
    <xf numFmtId="0" fontId="6" fillId="13" borderId="9" xfId="0" applyFont="1" applyFill="1" applyBorder="1" applyAlignment="1">
      <alignment horizontal="left" vertical="top" wrapText="1"/>
    </xf>
    <xf numFmtId="0" fontId="6" fillId="13" borderId="10" xfId="0" applyFont="1" applyFill="1" applyBorder="1" applyAlignment="1">
      <alignment horizontal="left" vertical="top" wrapText="1"/>
    </xf>
    <xf numFmtId="0" fontId="6" fillId="13" borderId="7" xfId="0" applyFont="1" applyFill="1" applyBorder="1" applyAlignment="1">
      <alignment horizontal="left" vertical="top" wrapText="1"/>
    </xf>
    <xf numFmtId="0" fontId="6" fillId="13" borderId="12" xfId="0" applyFont="1" applyFill="1" applyBorder="1" applyAlignment="1">
      <alignment horizontal="left" vertical="top" wrapText="1"/>
    </xf>
    <xf numFmtId="0" fontId="3" fillId="11" borderId="19" xfId="0" applyFont="1" applyFill="1" applyBorder="1" applyAlignment="1">
      <alignment horizontal="left" vertical="top" wrapText="1"/>
    </xf>
    <xf numFmtId="0" fontId="3" fillId="11" borderId="7" xfId="0" applyFont="1" applyFill="1" applyBorder="1" applyAlignment="1">
      <alignment horizontal="left" vertical="top" wrapText="1"/>
    </xf>
    <xf numFmtId="0" fontId="6" fillId="12" borderId="19" xfId="0" applyFont="1" applyFill="1" applyBorder="1" applyAlignment="1">
      <alignment horizontal="left" vertical="top" wrapText="1"/>
    </xf>
    <xf numFmtId="0" fontId="6" fillId="12" borderId="20" xfId="0" applyFont="1" applyFill="1" applyBorder="1" applyAlignment="1">
      <alignment horizontal="left" vertical="top" wrapText="1"/>
    </xf>
    <xf numFmtId="0" fontId="6" fillId="12" borderId="0" xfId="0" applyFont="1" applyFill="1" applyAlignment="1">
      <alignment horizontal="left" vertical="top" wrapText="1"/>
    </xf>
    <xf numFmtId="0" fontId="6" fillId="12" borderId="21" xfId="0" applyFont="1" applyFill="1" applyBorder="1" applyAlignment="1">
      <alignment horizontal="left" vertical="top" wrapText="1"/>
    </xf>
    <xf numFmtId="0" fontId="6" fillId="12" borderId="22" xfId="0" applyFont="1" applyFill="1" applyBorder="1" applyAlignment="1">
      <alignment horizontal="left" vertical="top" wrapText="1"/>
    </xf>
    <xf numFmtId="0" fontId="6" fillId="12" borderId="23" xfId="0" applyFont="1" applyFill="1" applyBorder="1" applyAlignment="1">
      <alignment horizontal="left" vertical="top" wrapText="1"/>
    </xf>
    <xf numFmtId="0" fontId="6" fillId="13" borderId="5" xfId="0" applyFont="1" applyFill="1" applyBorder="1" applyAlignment="1">
      <alignment horizontal="left" vertical="top" wrapText="1"/>
    </xf>
    <xf numFmtId="0" fontId="3" fillId="11" borderId="8" xfId="0" applyFont="1" applyFill="1" applyBorder="1" applyAlignment="1">
      <alignment horizontal="left" vertical="top" wrapText="1"/>
    </xf>
    <xf numFmtId="0" fontId="6" fillId="12" borderId="7" xfId="0" applyFont="1" applyFill="1" applyBorder="1" applyAlignment="1">
      <alignment vertical="top" wrapText="1"/>
    </xf>
    <xf numFmtId="0" fontId="6" fillId="15" borderId="15" xfId="0" applyFont="1" applyFill="1" applyBorder="1" applyAlignment="1">
      <alignment horizontal="left" vertical="top" wrapText="1"/>
    </xf>
    <xf numFmtId="0" fontId="8" fillId="14" borderId="0" xfId="0" applyFont="1" applyFill="1" applyAlignment="1">
      <alignment horizontal="center" vertical="top" wrapText="1"/>
    </xf>
    <xf numFmtId="0" fontId="5" fillId="14" borderId="0" xfId="0" applyFont="1" applyFill="1" applyAlignment="1">
      <alignment horizontal="center" vertical="top" wrapText="1"/>
    </xf>
    <xf numFmtId="44" fontId="1" fillId="14" borderId="18" xfId="1" applyFont="1" applyFill="1" applyBorder="1" applyAlignment="1">
      <alignment horizontal="right" vertical="top" wrapText="1"/>
    </xf>
    <xf numFmtId="0" fontId="3" fillId="11" borderId="13" xfId="0" applyFont="1" applyFill="1" applyBorder="1" applyAlignment="1">
      <alignment horizontal="left" vertical="top" wrapText="1"/>
    </xf>
    <xf numFmtId="44" fontId="6" fillId="15" borderId="27" xfId="0" applyNumberFormat="1" applyFont="1" applyFill="1" applyBorder="1" applyAlignment="1">
      <alignment horizontal="center" vertical="center" wrapText="1"/>
    </xf>
    <xf numFmtId="0" fontId="6" fillId="13" borderId="18" xfId="0" applyFont="1" applyFill="1" applyBorder="1" applyAlignment="1">
      <alignment horizontal="left" vertical="top" wrapText="1"/>
    </xf>
    <xf numFmtId="0" fontId="3" fillId="11" borderId="11" xfId="0" applyFont="1" applyFill="1" applyBorder="1" applyAlignment="1">
      <alignment horizontal="left" vertical="top" wrapText="1"/>
    </xf>
    <xf numFmtId="0" fontId="6" fillId="12" borderId="28" xfId="0" applyFont="1" applyFill="1" applyBorder="1" applyAlignment="1">
      <alignment horizontal="left" vertical="top" wrapText="1"/>
    </xf>
    <xf numFmtId="0" fontId="3" fillId="11" borderId="18" xfId="0" applyFont="1" applyFill="1" applyBorder="1" applyAlignment="1">
      <alignment horizontal="left" vertical="top" wrapText="1"/>
    </xf>
    <xf numFmtId="0" fontId="3" fillId="11" borderId="28" xfId="0" applyFont="1" applyFill="1" applyBorder="1" applyAlignment="1">
      <alignment horizontal="left" vertical="top" wrapText="1"/>
    </xf>
    <xf numFmtId="0" fontId="6" fillId="12" borderId="18" xfId="0" applyFont="1" applyFill="1" applyBorder="1" applyAlignment="1">
      <alignment vertical="top" wrapText="1"/>
    </xf>
    <xf numFmtId="44" fontId="6" fillId="15" borderId="6" xfId="0" applyNumberFormat="1" applyFont="1" applyFill="1" applyBorder="1" applyAlignment="1">
      <alignment horizontal="left" vertical="top" wrapText="1"/>
    </xf>
    <xf numFmtId="44" fontId="6" fillId="15" borderId="14" xfId="0" applyNumberFormat="1" applyFont="1" applyFill="1" applyBorder="1" applyAlignment="1">
      <alignment horizontal="left" vertical="top" wrapText="1"/>
    </xf>
    <xf numFmtId="10" fontId="0" fillId="0" borderId="6" xfId="2" applyNumberFormat="1" applyFont="1" applyBorder="1"/>
    <xf numFmtId="44" fontId="0" fillId="0" borderId="6" xfId="0" applyNumberFormat="1" applyBorder="1"/>
    <xf numFmtId="10" fontId="0" fillId="0" borderId="6" xfId="0" applyNumberFormat="1" applyBorder="1"/>
    <xf numFmtId="44" fontId="1" fillId="17" borderId="29" xfId="1" applyFont="1" applyFill="1" applyBorder="1" applyAlignment="1">
      <alignment horizontal="right" vertical="top" wrapText="1"/>
    </xf>
    <xf numFmtId="44" fontId="1" fillId="17" borderId="30" xfId="1" applyFont="1" applyFill="1" applyBorder="1" applyAlignment="1">
      <alignment horizontal="right" vertical="top" wrapText="1"/>
    </xf>
    <xf numFmtId="44" fontId="1" fillId="17" borderId="31" xfId="1" applyFont="1" applyFill="1" applyBorder="1" applyAlignment="1">
      <alignment horizontal="right" vertical="top" wrapText="1"/>
    </xf>
    <xf numFmtId="44" fontId="6" fillId="18" borderId="6" xfId="1" applyFont="1" applyFill="1" applyBorder="1" applyAlignment="1">
      <alignment horizontal="right" vertical="top" wrapText="1"/>
    </xf>
    <xf numFmtId="44" fontId="7" fillId="19" borderId="6" xfId="0" applyNumberFormat="1" applyFont="1" applyFill="1" applyBorder="1" applyAlignment="1">
      <alignment horizontal="right" vertical="top" wrapText="1"/>
    </xf>
    <xf numFmtId="0" fontId="7" fillId="19" borderId="6" xfId="0" applyFont="1" applyFill="1" applyBorder="1" applyAlignment="1">
      <alignment horizontal="right" vertical="top" wrapText="1"/>
    </xf>
    <xf numFmtId="44" fontId="10" fillId="20" borderId="6" xfId="0" applyNumberFormat="1" applyFont="1" applyFill="1" applyBorder="1" applyAlignment="1">
      <alignment horizontal="right" vertical="top" wrapText="1"/>
    </xf>
    <xf numFmtId="44" fontId="4" fillId="18" borderId="6" xfId="0" applyNumberFormat="1" applyFont="1" applyFill="1" applyBorder="1" applyAlignment="1">
      <alignment horizontal="right" vertical="top" wrapText="1"/>
    </xf>
    <xf numFmtId="44" fontId="3" fillId="18" borderId="6" xfId="0" applyNumberFormat="1" applyFont="1" applyFill="1" applyBorder="1" applyAlignment="1">
      <alignment horizontal="right" vertical="top" wrapText="1"/>
    </xf>
    <xf numFmtId="44" fontId="6" fillId="18" borderId="6" xfId="0" applyNumberFormat="1" applyFont="1" applyFill="1" applyBorder="1" applyAlignment="1">
      <alignment horizontal="right" vertical="top" wrapText="1"/>
    </xf>
    <xf numFmtId="44" fontId="15" fillId="18" borderId="6" xfId="0" applyNumberFormat="1" applyFont="1" applyFill="1" applyBorder="1" applyAlignment="1">
      <alignment horizontal="right" vertical="top" wrapText="1"/>
    </xf>
    <xf numFmtId="44" fontId="6" fillId="19" borderId="6" xfId="0" applyNumberFormat="1" applyFont="1" applyFill="1" applyBorder="1" applyAlignment="1">
      <alignment horizontal="right" vertical="top" wrapText="1"/>
    </xf>
    <xf numFmtId="44" fontId="1" fillId="14" borderId="6" xfId="1" applyFont="1" applyFill="1" applyBorder="1" applyAlignment="1">
      <alignment horizontal="right" vertical="top" wrapText="1"/>
    </xf>
    <xf numFmtId="0" fontId="0" fillId="0" borderId="6" xfId="0" applyBorder="1"/>
    <xf numFmtId="0" fontId="17" fillId="0" borderId="6" xfId="0" applyFont="1" applyBorder="1"/>
    <xf numFmtId="44" fontId="17" fillId="0" borderId="6" xfId="0" applyNumberFormat="1" applyFont="1" applyBorder="1"/>
    <xf numFmtId="10" fontId="17" fillId="0" borderId="6" xfId="2" applyNumberFormat="1" applyFont="1" applyBorder="1"/>
    <xf numFmtId="0" fontId="2" fillId="3" borderId="1" xfId="0" applyFont="1" applyFill="1" applyBorder="1" applyAlignment="1">
      <alignment horizontal="right" vertical="top" wrapText="1"/>
    </xf>
    <xf numFmtId="0" fontId="0" fillId="0" borderId="6" xfId="0" applyBorder="1" applyAlignment="1">
      <alignment horizontal="center"/>
    </xf>
    <xf numFmtId="44" fontId="0" fillId="0" borderId="0" xfId="0" applyNumberFormat="1"/>
    <xf numFmtId="8" fontId="0" fillId="0" borderId="0" xfId="0" applyNumberFormat="1"/>
    <xf numFmtId="44" fontId="14" fillId="10" borderId="0" xfId="0" applyNumberFormat="1" applyFont="1" applyFill="1" applyAlignment="1">
      <alignment horizontal="center" vertical="top" wrapText="1"/>
    </xf>
    <xf numFmtId="4" fontId="13" fillId="9" borderId="0" xfId="0" applyNumberFormat="1" applyFont="1" applyFill="1" applyAlignment="1">
      <alignment horizontal="right" vertical="top" wrapText="1"/>
    </xf>
    <xf numFmtId="0" fontId="1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44" fontId="1" fillId="0" borderId="15" xfId="1" applyFont="1" applyFill="1" applyBorder="1" applyAlignment="1">
      <alignment horizontal="right" vertical="center" wrapText="1"/>
    </xf>
    <xf numFmtId="0" fontId="3" fillId="0" borderId="12" xfId="0" applyFont="1" applyBorder="1" applyAlignment="1">
      <alignment horizontal="right" vertical="center" wrapText="1"/>
    </xf>
    <xf numFmtId="0" fontId="6" fillId="0" borderId="12" xfId="0" applyFont="1" applyBorder="1" applyAlignment="1">
      <alignment horizontal="right" vertical="center" wrapText="1"/>
    </xf>
    <xf numFmtId="4" fontId="7" fillId="0" borderId="12" xfId="0" applyNumberFormat="1" applyFont="1" applyBorder="1" applyAlignment="1">
      <alignment horizontal="right" vertical="center" wrapText="1"/>
    </xf>
    <xf numFmtId="44" fontId="6" fillId="15" borderId="6" xfId="0" applyNumberFormat="1" applyFont="1" applyFill="1" applyBorder="1" applyAlignment="1">
      <alignment horizontal="center" vertical="center" wrapText="1"/>
    </xf>
    <xf numFmtId="0" fontId="6" fillId="15" borderId="6" xfId="0" applyFont="1" applyFill="1" applyBorder="1" applyAlignment="1">
      <alignment horizontal="center" vertical="center" wrapText="1"/>
    </xf>
    <xf numFmtId="44" fontId="6" fillId="15" borderId="27" xfId="0" applyNumberFormat="1" applyFont="1" applyFill="1" applyBorder="1" applyAlignment="1">
      <alignment horizontal="center" vertical="center" wrapText="1"/>
    </xf>
    <xf numFmtId="0" fontId="6" fillId="15" borderId="27" xfId="0" applyFont="1" applyFill="1" applyBorder="1" applyAlignment="1">
      <alignment horizontal="center" vertical="center" wrapText="1"/>
    </xf>
    <xf numFmtId="44" fontId="6" fillId="16" borderId="6" xfId="0" applyNumberFormat="1" applyFont="1" applyFill="1" applyBorder="1" applyAlignment="1">
      <alignment horizontal="center" vertical="center" wrapText="1"/>
    </xf>
    <xf numFmtId="0" fontId="6" fillId="16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14" fillId="10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11" fillId="0" borderId="20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0" fillId="0" borderId="25" xfId="0" applyBorder="1" applyAlignment="1">
      <alignment horizontal="center"/>
    </xf>
    <xf numFmtId="44" fontId="6" fillId="15" borderId="27" xfId="0" applyNumberFormat="1" applyFont="1" applyFill="1" applyBorder="1" applyAlignment="1">
      <alignment horizontal="center" vertical="top" wrapText="1"/>
    </xf>
    <xf numFmtId="0" fontId="6" fillId="15" borderId="27" xfId="0" applyFont="1" applyFill="1" applyBorder="1" applyAlignment="1">
      <alignment horizontal="center" vertical="top" wrapText="1"/>
    </xf>
    <xf numFmtId="44" fontId="6" fillId="15" borderId="6" xfId="0" applyNumberFormat="1" applyFont="1" applyFill="1" applyBorder="1" applyAlignment="1">
      <alignment horizontal="center" vertical="top" wrapText="1"/>
    </xf>
    <xf numFmtId="0" fontId="6" fillId="15" borderId="6" xfId="0" applyFont="1" applyFill="1" applyBorder="1" applyAlignment="1">
      <alignment horizontal="center" vertical="top" wrapText="1"/>
    </xf>
    <xf numFmtId="0" fontId="6" fillId="15" borderId="14" xfId="0" applyFont="1" applyFill="1" applyBorder="1" applyAlignment="1">
      <alignment horizontal="center" vertical="center" wrapText="1"/>
    </xf>
    <xf numFmtId="0" fontId="6" fillId="15" borderId="15" xfId="0" applyFont="1" applyFill="1" applyBorder="1" applyAlignment="1">
      <alignment horizontal="center" vertical="top" wrapText="1"/>
    </xf>
    <xf numFmtId="0" fontId="6" fillId="15" borderId="15" xfId="0" applyFont="1" applyFill="1" applyBorder="1" applyAlignment="1">
      <alignment horizontal="center" vertical="center" wrapText="1"/>
    </xf>
    <xf numFmtId="0" fontId="11" fillId="7" borderId="0" xfId="0" applyFont="1" applyFill="1" applyAlignment="1">
      <alignment horizontal="left" vertical="top" wrapText="1"/>
    </xf>
    <xf numFmtId="0" fontId="6" fillId="16" borderId="15" xfId="0" applyFont="1" applyFill="1" applyBorder="1" applyAlignment="1">
      <alignment horizontal="center" vertical="center" wrapText="1"/>
    </xf>
    <xf numFmtId="0" fontId="6" fillId="15" borderId="32" xfId="0" applyFont="1" applyFill="1" applyBorder="1" applyAlignment="1">
      <alignment horizontal="center" vertical="center" wrapText="1"/>
    </xf>
    <xf numFmtId="0" fontId="6" fillId="15" borderId="24" xfId="0" applyFont="1" applyFill="1" applyBorder="1" applyAlignment="1">
      <alignment horizontal="center" vertical="center" wrapText="1"/>
    </xf>
    <xf numFmtId="0" fontId="6" fillId="15" borderId="33" xfId="0" applyFont="1" applyFill="1" applyBorder="1" applyAlignment="1">
      <alignment horizontal="center" vertical="center" wrapText="1"/>
    </xf>
    <xf numFmtId="0" fontId="6" fillId="15" borderId="25" xfId="0" applyFont="1" applyFill="1" applyBorder="1" applyAlignment="1">
      <alignment horizontal="center" vertical="center" wrapText="1"/>
    </xf>
    <xf numFmtId="0" fontId="6" fillId="15" borderId="34" xfId="0" applyFont="1" applyFill="1" applyBorder="1" applyAlignment="1">
      <alignment horizontal="center" vertical="center" wrapText="1"/>
    </xf>
    <xf numFmtId="0" fontId="6" fillId="15" borderId="26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top" wrapText="1"/>
    </xf>
    <xf numFmtId="0" fontId="0" fillId="0" borderId="14" xfId="0" applyBorder="1" applyAlignment="1">
      <alignment horizontal="center"/>
    </xf>
    <xf numFmtId="0" fontId="6" fillId="15" borderId="14" xfId="0" applyFont="1" applyFill="1" applyBorder="1" applyAlignment="1">
      <alignment horizontal="center" vertical="top" wrapText="1"/>
    </xf>
    <xf numFmtId="0" fontId="6" fillId="15" borderId="16" xfId="0" applyFont="1" applyFill="1" applyBorder="1" applyAlignment="1">
      <alignment horizontal="center" vertical="top" wrapText="1"/>
    </xf>
    <xf numFmtId="0" fontId="6" fillId="15" borderId="17" xfId="0" applyFont="1" applyFill="1" applyBorder="1" applyAlignment="1">
      <alignment horizontal="center" vertical="top" wrapText="1"/>
    </xf>
    <xf numFmtId="44" fontId="6" fillId="15" borderId="24" xfId="0" applyNumberFormat="1" applyFont="1" applyFill="1" applyBorder="1" applyAlignment="1">
      <alignment horizontal="center" vertical="top" wrapText="1"/>
    </xf>
    <xf numFmtId="0" fontId="6" fillId="15" borderId="25" xfId="0" applyFont="1" applyFill="1" applyBorder="1" applyAlignment="1">
      <alignment horizontal="center" vertical="top" wrapText="1"/>
    </xf>
    <xf numFmtId="0" fontId="6" fillId="15" borderId="26" xfId="0" applyFont="1" applyFill="1" applyBorder="1" applyAlignment="1">
      <alignment horizontal="center" vertical="top" wrapText="1"/>
    </xf>
    <xf numFmtId="0" fontId="0" fillId="0" borderId="6" xfId="0" applyBorder="1" applyAlignment="1">
      <alignment textRotation="90"/>
    </xf>
    <xf numFmtId="0" fontId="0" fillId="0" borderId="6" xfId="0" applyBorder="1" applyAlignment="1">
      <alignment vertical="center"/>
    </xf>
    <xf numFmtId="0" fontId="6" fillId="12" borderId="6" xfId="0" applyFont="1" applyFill="1" applyBorder="1" applyAlignment="1">
      <alignment horizontal="left" vertical="top" wrapText="1"/>
    </xf>
    <xf numFmtId="0" fontId="0" fillId="0" borderId="6" xfId="0" applyBorder="1" applyAlignment="1">
      <alignment horizontal="center" vertical="center"/>
    </xf>
    <xf numFmtId="0" fontId="6" fillId="13" borderId="6" xfId="0" applyFont="1" applyFill="1" applyBorder="1" applyAlignment="1">
      <alignment horizontal="left" vertical="top" wrapText="1"/>
    </xf>
    <xf numFmtId="0" fontId="0" fillId="0" borderId="6" xfId="0" applyBorder="1" applyAlignment="1">
      <alignment horizontal="center" vertical="center"/>
    </xf>
    <xf numFmtId="0" fontId="0" fillId="0" borderId="17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5" xfId="0" applyBorder="1" applyAlignment="1">
      <alignment horizontal="center"/>
    </xf>
    <xf numFmtId="0" fontId="19" fillId="0" borderId="6" xfId="0" applyFont="1" applyBorder="1" applyAlignment="1">
      <alignment horizontal="center"/>
    </xf>
    <xf numFmtId="0" fontId="8" fillId="0" borderId="0" xfId="0" applyFont="1"/>
  </cellXfs>
  <cellStyles count="3">
    <cellStyle name="Moeda" xfId="1" builtinId="4"/>
    <cellStyle name="Normal" xfId="0" builtinId="0"/>
    <cellStyle name="Porcentagem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905000"/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Select="1" noChangeAspect="1" noMov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69"/>
  <sheetViews>
    <sheetView tabSelected="1" showWhiteSpace="0" view="pageBreakPreview" zoomScale="55" zoomScaleNormal="100" zoomScaleSheetLayoutView="55" workbookViewId="0">
      <selection activeCell="A167" sqref="A167:Y167"/>
    </sheetView>
  </sheetViews>
  <sheetFormatPr defaultRowHeight="13.8" x14ac:dyDescent="0.25"/>
  <cols>
    <col min="1" max="1" width="25.09765625" customWidth="1"/>
    <col min="2" max="2" width="74.5" customWidth="1"/>
    <col min="3" max="8" width="18" customWidth="1"/>
    <col min="9" max="9" width="21.296875" style="84" customWidth="1"/>
    <col min="10" max="10" width="14.5" customWidth="1"/>
    <col min="11" max="11" width="14.8984375" customWidth="1"/>
    <col min="12" max="12" width="13.8984375" customWidth="1"/>
    <col min="13" max="13" width="13.296875" customWidth="1"/>
    <col min="14" max="14" width="15.296875" customWidth="1"/>
    <col min="15" max="15" width="14.296875" customWidth="1"/>
    <col min="16" max="16" width="14.59765625" bestFit="1" customWidth="1"/>
    <col min="17" max="17" width="18.3984375" customWidth="1"/>
    <col min="18" max="18" width="15" bestFit="1" customWidth="1"/>
    <col min="19" max="19" width="18.5" customWidth="1"/>
    <col min="20" max="20" width="15.3984375" bestFit="1" customWidth="1"/>
    <col min="21" max="21" width="16.5" customWidth="1"/>
    <col min="22" max="22" width="4.59765625" customWidth="1"/>
    <col min="23" max="23" width="12" bestFit="1" customWidth="1"/>
    <col min="24" max="24" width="22.09765625" customWidth="1"/>
    <col min="25" max="25" width="18.5" customWidth="1"/>
    <col min="26" max="36" width="12" bestFit="1" customWidth="1"/>
  </cols>
  <sheetData>
    <row r="1" spans="1:25" x14ac:dyDescent="0.25">
      <c r="A1" s="1"/>
      <c r="B1" s="1" t="s">
        <v>0</v>
      </c>
      <c r="C1" s="10"/>
      <c r="D1" s="10"/>
      <c r="E1" s="10"/>
      <c r="F1" s="10"/>
      <c r="G1" s="10"/>
      <c r="H1" s="10"/>
      <c r="I1" s="82" t="s">
        <v>1</v>
      </c>
      <c r="J1" s="116" t="s">
        <v>2</v>
      </c>
      <c r="K1" s="116"/>
      <c r="L1" s="116" t="s">
        <v>3</v>
      </c>
      <c r="M1" s="116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</row>
    <row r="2" spans="1:25" ht="145.19999999999999" customHeight="1" x14ac:dyDescent="0.25">
      <c r="A2" s="6"/>
      <c r="B2" s="6" t="s">
        <v>4</v>
      </c>
      <c r="C2" s="11"/>
      <c r="D2" s="11"/>
      <c r="E2" s="11"/>
      <c r="F2" s="11"/>
      <c r="G2" s="11"/>
      <c r="H2" s="11"/>
      <c r="I2" s="83" t="s">
        <v>5</v>
      </c>
      <c r="J2" s="108" t="s">
        <v>6</v>
      </c>
      <c r="K2" s="108"/>
      <c r="L2" s="108" t="s">
        <v>7</v>
      </c>
      <c r="M2" s="108"/>
      <c r="N2" s="97"/>
      <c r="O2" s="97"/>
      <c r="P2" s="97"/>
      <c r="Q2" s="97"/>
      <c r="R2" s="97"/>
      <c r="S2" s="97"/>
      <c r="T2" s="97"/>
      <c r="U2" s="97"/>
      <c r="V2" s="97"/>
      <c r="W2" s="97"/>
      <c r="X2" s="97"/>
      <c r="Y2" s="97"/>
    </row>
    <row r="3" spans="1:25" ht="13.8" customHeight="1" thickBot="1" x14ac:dyDescent="0.3">
      <c r="A3" s="97" t="s">
        <v>353</v>
      </c>
      <c r="B3" s="97"/>
      <c r="C3" s="97"/>
      <c r="D3" s="97"/>
      <c r="E3" s="97"/>
      <c r="F3" s="97"/>
      <c r="G3" s="97"/>
      <c r="H3" s="100"/>
      <c r="J3" s="117" t="s">
        <v>407</v>
      </c>
      <c r="K3" s="117"/>
      <c r="L3" s="117"/>
      <c r="M3" s="117"/>
      <c r="N3" s="117"/>
      <c r="O3" s="117"/>
      <c r="P3" s="95" t="s">
        <v>403</v>
      </c>
      <c r="Q3" s="95"/>
      <c r="R3" s="95"/>
      <c r="S3" s="95"/>
      <c r="T3" s="95"/>
      <c r="U3" s="95"/>
      <c r="W3" s="95" t="s">
        <v>557</v>
      </c>
      <c r="X3" s="95"/>
      <c r="Y3" s="95"/>
    </row>
    <row r="4" spans="1:25" x14ac:dyDescent="0.25">
      <c r="A4" s="2" t="s">
        <v>8</v>
      </c>
      <c r="B4" s="2" t="s">
        <v>9</v>
      </c>
      <c r="C4" s="76" t="s">
        <v>10</v>
      </c>
      <c r="D4" s="76" t="s">
        <v>11</v>
      </c>
      <c r="E4" s="76" t="s">
        <v>12</v>
      </c>
      <c r="F4" s="76" t="s">
        <v>13</v>
      </c>
      <c r="G4" s="76" t="s">
        <v>14</v>
      </c>
      <c r="H4" s="76" t="s">
        <v>15</v>
      </c>
      <c r="I4" s="85" t="s">
        <v>408</v>
      </c>
      <c r="J4" s="59" t="s">
        <v>10</v>
      </c>
      <c r="K4" s="60" t="s">
        <v>11</v>
      </c>
      <c r="L4" s="60" t="s">
        <v>12</v>
      </c>
      <c r="M4" s="60" t="s">
        <v>13</v>
      </c>
      <c r="N4" s="60" t="s">
        <v>14</v>
      </c>
      <c r="O4" s="61" t="s">
        <v>15</v>
      </c>
      <c r="P4" s="45" t="s">
        <v>10</v>
      </c>
      <c r="Q4" s="12" t="s">
        <v>11</v>
      </c>
      <c r="R4" s="12" t="s">
        <v>12</v>
      </c>
      <c r="S4" s="12" t="s">
        <v>13</v>
      </c>
      <c r="T4" s="12" t="s">
        <v>14</v>
      </c>
      <c r="U4" s="12" t="s">
        <v>15</v>
      </c>
      <c r="W4" s="71" t="s">
        <v>558</v>
      </c>
      <c r="X4" s="71" t="s">
        <v>559</v>
      </c>
      <c r="Y4" s="72" t="s">
        <v>560</v>
      </c>
    </row>
    <row r="5" spans="1:25" ht="29.4" customHeight="1" x14ac:dyDescent="0.25">
      <c r="A5" s="3" t="s">
        <v>16</v>
      </c>
      <c r="B5" s="3" t="s">
        <v>17</v>
      </c>
      <c r="C5" s="13"/>
      <c r="D5" s="14"/>
      <c r="E5" s="14"/>
      <c r="F5" s="14"/>
      <c r="G5" s="14"/>
      <c r="H5" s="15" t="s">
        <v>354</v>
      </c>
      <c r="I5" s="86" t="s">
        <v>409</v>
      </c>
      <c r="J5" s="62"/>
      <c r="K5" s="62"/>
      <c r="L5" s="62"/>
      <c r="M5" s="62"/>
      <c r="N5" s="62"/>
      <c r="O5" s="62"/>
      <c r="P5" s="46"/>
      <c r="Q5" s="14"/>
      <c r="R5" s="14"/>
      <c r="S5" s="14"/>
      <c r="T5" s="14"/>
      <c r="U5" s="14"/>
      <c r="W5" s="72" t="s">
        <v>561</v>
      </c>
      <c r="X5" s="57">
        <f>P6</f>
        <v>4531.68</v>
      </c>
      <c r="Y5" s="56">
        <f>X5/$U$164</f>
        <v>2.9518819460616283E-3</v>
      </c>
    </row>
    <row r="6" spans="1:25" ht="25.95" customHeight="1" x14ac:dyDescent="0.25">
      <c r="A6" s="4" t="s">
        <v>18</v>
      </c>
      <c r="B6" s="4" t="s">
        <v>19</v>
      </c>
      <c r="C6" s="104" t="s">
        <v>355</v>
      </c>
      <c r="D6" s="16"/>
      <c r="E6" s="17"/>
      <c r="F6" s="17"/>
      <c r="G6" s="17"/>
      <c r="H6" s="18"/>
      <c r="I6" s="87" t="s">
        <v>410</v>
      </c>
      <c r="J6" s="63">
        <v>501</v>
      </c>
      <c r="K6" s="64" t="s">
        <v>20</v>
      </c>
      <c r="L6" s="64" t="s">
        <v>20</v>
      </c>
      <c r="M6" s="64" t="s">
        <v>20</v>
      </c>
      <c r="N6" s="64" t="s">
        <v>20</v>
      </c>
      <c r="O6" s="64" t="s">
        <v>20</v>
      </c>
      <c r="P6" s="121">
        <f>SUM(J6:J9)</f>
        <v>4531.68</v>
      </c>
      <c r="Q6" s="16"/>
      <c r="R6" s="17"/>
      <c r="S6" s="17"/>
      <c r="T6" s="17"/>
      <c r="U6" s="17"/>
      <c r="W6" s="72" t="s">
        <v>562</v>
      </c>
      <c r="X6" s="57">
        <f>P10</f>
        <v>12674.93</v>
      </c>
      <c r="Y6" s="56">
        <f t="shared" ref="Y6:Y53" si="0">X6/$U$164</f>
        <v>8.2562972307389133E-3</v>
      </c>
    </row>
    <row r="7" spans="1:25" ht="25.95" customHeight="1" x14ac:dyDescent="0.25">
      <c r="A7" s="4" t="s">
        <v>21</v>
      </c>
      <c r="B7" s="4" t="s">
        <v>22</v>
      </c>
      <c r="C7" s="104"/>
      <c r="D7" s="16"/>
      <c r="E7" s="17"/>
      <c r="F7" s="17"/>
      <c r="G7" s="17"/>
      <c r="H7" s="18"/>
      <c r="I7" s="87" t="s">
        <v>411</v>
      </c>
      <c r="J7" s="63">
        <v>437.41</v>
      </c>
      <c r="K7" s="63" t="s">
        <v>20</v>
      </c>
      <c r="L7" s="63" t="s">
        <v>20</v>
      </c>
      <c r="M7" s="63" t="s">
        <v>20</v>
      </c>
      <c r="N7" s="63" t="s">
        <v>20</v>
      </c>
      <c r="O7" s="63" t="s">
        <v>20</v>
      </c>
      <c r="P7" s="122"/>
      <c r="Q7" s="16"/>
      <c r="R7" s="17"/>
      <c r="S7" s="17"/>
      <c r="T7" s="17"/>
      <c r="U7" s="17"/>
      <c r="W7" s="72" t="s">
        <v>563</v>
      </c>
      <c r="X7" s="57">
        <f>Q10</f>
        <v>12674.915000000001</v>
      </c>
      <c r="Y7" s="56">
        <f t="shared" si="0"/>
        <v>8.256287459918998E-3</v>
      </c>
    </row>
    <row r="8" spans="1:25" ht="25.95" customHeight="1" x14ac:dyDescent="0.25">
      <c r="A8" s="4" t="s">
        <v>23</v>
      </c>
      <c r="B8" s="4" t="s">
        <v>24</v>
      </c>
      <c r="C8" s="104"/>
      <c r="D8" s="16"/>
      <c r="E8" s="17"/>
      <c r="F8" s="17"/>
      <c r="G8" s="17"/>
      <c r="H8" s="18"/>
      <c r="I8" s="87" t="s">
        <v>412</v>
      </c>
      <c r="J8" s="63">
        <v>2229.5</v>
      </c>
      <c r="K8" s="63"/>
      <c r="L8" s="63" t="s">
        <v>20</v>
      </c>
      <c r="M8" s="63" t="s">
        <v>20</v>
      </c>
      <c r="N8" s="63" t="s">
        <v>20</v>
      </c>
      <c r="O8" s="63" t="s">
        <v>20</v>
      </c>
      <c r="P8" s="122"/>
      <c r="Q8" s="16"/>
      <c r="R8" s="17"/>
      <c r="S8" s="17"/>
      <c r="T8" s="17"/>
      <c r="U8" s="17"/>
      <c r="W8" s="72" t="s">
        <v>564</v>
      </c>
      <c r="X8" s="57">
        <f>R10</f>
        <v>12674.919999999998</v>
      </c>
      <c r="Y8" s="56">
        <f t="shared" si="0"/>
        <v>8.2562907168589675E-3</v>
      </c>
    </row>
    <row r="9" spans="1:25" ht="39" customHeight="1" x14ac:dyDescent="0.25">
      <c r="A9" s="4" t="s">
        <v>25</v>
      </c>
      <c r="B9" s="4" t="s">
        <v>26</v>
      </c>
      <c r="C9" s="104"/>
      <c r="D9" s="19"/>
      <c r="E9" s="20"/>
      <c r="F9" s="20"/>
      <c r="G9" s="20"/>
      <c r="H9" s="21"/>
      <c r="I9" s="87" t="s">
        <v>413</v>
      </c>
      <c r="J9" s="63">
        <v>1363.77</v>
      </c>
      <c r="K9" s="63"/>
      <c r="L9" s="63"/>
      <c r="M9" s="63"/>
      <c r="N9" s="63"/>
      <c r="O9" s="63"/>
      <c r="P9" s="123"/>
      <c r="Q9" s="19"/>
      <c r="R9" s="20"/>
      <c r="S9" s="20"/>
      <c r="T9" s="20"/>
      <c r="U9" s="20"/>
      <c r="W9" s="72" t="s">
        <v>565</v>
      </c>
      <c r="X9" s="57">
        <f>S10</f>
        <v>12682.529999999999</v>
      </c>
      <c r="Y9" s="56">
        <f t="shared" si="0"/>
        <v>8.2612477794956791E-3</v>
      </c>
    </row>
    <row r="10" spans="1:25" ht="24" customHeight="1" x14ac:dyDescent="0.25">
      <c r="A10" s="4" t="s">
        <v>27</v>
      </c>
      <c r="B10" s="4" t="s">
        <v>28</v>
      </c>
      <c r="C10" s="118" t="s">
        <v>356</v>
      </c>
      <c r="D10" s="104" t="s">
        <v>357</v>
      </c>
      <c r="E10" s="104" t="s">
        <v>358</v>
      </c>
      <c r="F10" s="104" t="s">
        <v>359</v>
      </c>
      <c r="G10" s="104" t="s">
        <v>360</v>
      </c>
      <c r="H10" s="106" t="s">
        <v>361</v>
      </c>
      <c r="I10" s="87" t="s">
        <v>414</v>
      </c>
      <c r="J10" s="63">
        <v>1178.5550000000001</v>
      </c>
      <c r="K10" s="63">
        <v>1178.5550000000001</v>
      </c>
      <c r="L10" s="63">
        <v>1178.56</v>
      </c>
      <c r="M10" s="63">
        <v>1179.27</v>
      </c>
      <c r="N10" s="63">
        <v>1179.27</v>
      </c>
      <c r="O10" s="63">
        <v>1179.97</v>
      </c>
      <c r="P10" s="101">
        <f t="shared" ref="P10:U10" si="1">SUM(J10:J14)</f>
        <v>12674.93</v>
      </c>
      <c r="Q10" s="103">
        <f t="shared" si="1"/>
        <v>12674.915000000001</v>
      </c>
      <c r="R10" s="103">
        <f t="shared" si="1"/>
        <v>12674.919999999998</v>
      </c>
      <c r="S10" s="103">
        <f t="shared" si="1"/>
        <v>12682.529999999999</v>
      </c>
      <c r="T10" s="103">
        <f t="shared" si="1"/>
        <v>12682.529999999999</v>
      </c>
      <c r="U10" s="103">
        <f t="shared" si="1"/>
        <v>12690.15</v>
      </c>
      <c r="W10" s="72" t="s">
        <v>566</v>
      </c>
      <c r="X10" s="57">
        <f>T10</f>
        <v>12682.529999999999</v>
      </c>
      <c r="Y10" s="56">
        <f t="shared" si="0"/>
        <v>8.2612477794956791E-3</v>
      </c>
    </row>
    <row r="11" spans="1:25" ht="24" customHeight="1" x14ac:dyDescent="0.25">
      <c r="A11" s="4" t="s">
        <v>29</v>
      </c>
      <c r="B11" s="4" t="s">
        <v>30</v>
      </c>
      <c r="C11" s="119"/>
      <c r="D11" s="104"/>
      <c r="E11" s="104"/>
      <c r="F11" s="104"/>
      <c r="G11" s="104"/>
      <c r="H11" s="106"/>
      <c r="I11" s="87" t="s">
        <v>416</v>
      </c>
      <c r="J11" s="63">
        <v>1338.14</v>
      </c>
      <c r="K11" s="63">
        <v>1338.14</v>
      </c>
      <c r="L11" s="63">
        <v>1338.14</v>
      </c>
      <c r="M11" s="63">
        <v>1338.95</v>
      </c>
      <c r="N11" s="63">
        <v>1338.95</v>
      </c>
      <c r="O11" s="63">
        <v>1339.75</v>
      </c>
      <c r="P11" s="101"/>
      <c r="Q11" s="103"/>
      <c r="R11" s="103"/>
      <c r="S11" s="103"/>
      <c r="T11" s="103"/>
      <c r="U11" s="103"/>
      <c r="W11" s="72" t="s">
        <v>567</v>
      </c>
      <c r="X11" s="57">
        <f>U10</f>
        <v>12690.15</v>
      </c>
      <c r="Y11" s="56">
        <f t="shared" si="0"/>
        <v>8.2662113560123332E-3</v>
      </c>
    </row>
    <row r="12" spans="1:25" ht="25.95" customHeight="1" x14ac:dyDescent="0.25">
      <c r="A12" s="4" t="s">
        <v>31</v>
      </c>
      <c r="B12" s="4" t="s">
        <v>32</v>
      </c>
      <c r="C12" s="119"/>
      <c r="D12" s="104"/>
      <c r="E12" s="104"/>
      <c r="F12" s="104"/>
      <c r="G12" s="104"/>
      <c r="H12" s="106"/>
      <c r="I12" s="87" t="s">
        <v>415</v>
      </c>
      <c r="J12" s="63">
        <v>920.745</v>
      </c>
      <c r="K12" s="63">
        <v>920.74</v>
      </c>
      <c r="L12" s="63">
        <v>920.74</v>
      </c>
      <c r="M12" s="63">
        <v>921.29</v>
      </c>
      <c r="N12" s="63">
        <v>921.29</v>
      </c>
      <c r="O12" s="63">
        <v>921.85</v>
      </c>
      <c r="P12" s="101"/>
      <c r="Q12" s="103"/>
      <c r="R12" s="103"/>
      <c r="S12" s="103"/>
      <c r="T12" s="103"/>
      <c r="U12" s="103"/>
      <c r="W12" s="72" t="s">
        <v>568</v>
      </c>
      <c r="X12" s="57">
        <f>P15</f>
        <v>56448.26</v>
      </c>
      <c r="Y12" s="56">
        <f t="shared" si="0"/>
        <v>3.6769718863775197E-2</v>
      </c>
    </row>
    <row r="13" spans="1:25" ht="25.95" customHeight="1" x14ac:dyDescent="0.25">
      <c r="A13" s="4" t="s">
        <v>33</v>
      </c>
      <c r="B13" s="4" t="s">
        <v>34</v>
      </c>
      <c r="C13" s="119"/>
      <c r="D13" s="104"/>
      <c r="E13" s="104"/>
      <c r="F13" s="104"/>
      <c r="G13" s="104"/>
      <c r="H13" s="106"/>
      <c r="I13" s="87" t="s">
        <v>415</v>
      </c>
      <c r="J13" s="63">
        <v>920.745</v>
      </c>
      <c r="K13" s="63">
        <v>920.74</v>
      </c>
      <c r="L13" s="63">
        <v>920.74</v>
      </c>
      <c r="M13" s="63">
        <v>921.29</v>
      </c>
      <c r="N13" s="63">
        <v>921.29</v>
      </c>
      <c r="O13" s="63">
        <v>921.85</v>
      </c>
      <c r="P13" s="101"/>
      <c r="Q13" s="103"/>
      <c r="R13" s="103"/>
      <c r="S13" s="103"/>
      <c r="T13" s="103"/>
      <c r="U13" s="103"/>
      <c r="W13" s="72" t="s">
        <v>569</v>
      </c>
      <c r="X13" s="57">
        <f>R18</f>
        <v>3320.52</v>
      </c>
      <c r="Y13" s="56">
        <f t="shared" si="0"/>
        <v>2.1629468628712881E-3</v>
      </c>
    </row>
    <row r="14" spans="1:25" ht="24" customHeight="1" x14ac:dyDescent="0.25">
      <c r="A14" s="4" t="s">
        <v>35</v>
      </c>
      <c r="B14" s="4" t="s">
        <v>36</v>
      </c>
      <c r="C14" s="120"/>
      <c r="D14" s="104"/>
      <c r="E14" s="104"/>
      <c r="F14" s="104"/>
      <c r="G14" s="104"/>
      <c r="H14" s="106"/>
      <c r="I14" s="87" t="s">
        <v>417</v>
      </c>
      <c r="J14" s="63">
        <v>8316.7450000000008</v>
      </c>
      <c r="K14" s="63">
        <v>8316.74</v>
      </c>
      <c r="L14" s="63">
        <v>8316.74</v>
      </c>
      <c r="M14" s="63">
        <v>8321.73</v>
      </c>
      <c r="N14" s="63">
        <v>8321.73</v>
      </c>
      <c r="O14" s="63">
        <v>8326.73</v>
      </c>
      <c r="P14" s="101"/>
      <c r="Q14" s="103"/>
      <c r="R14" s="103"/>
      <c r="S14" s="103"/>
      <c r="T14" s="103"/>
      <c r="U14" s="103"/>
      <c r="W14" s="72" t="s">
        <v>570</v>
      </c>
      <c r="X14" s="57">
        <f>Q20</f>
        <v>150764.81</v>
      </c>
      <c r="Y14" s="56">
        <f t="shared" si="0"/>
        <v>9.8206387198657374E-2</v>
      </c>
    </row>
    <row r="15" spans="1:25" ht="39" customHeight="1" x14ac:dyDescent="0.25">
      <c r="A15" s="4" t="s">
        <v>37</v>
      </c>
      <c r="B15" s="4" t="s">
        <v>38</v>
      </c>
      <c r="C15" s="90" t="s">
        <v>362</v>
      </c>
      <c r="D15" s="23"/>
      <c r="E15" s="24"/>
      <c r="F15" s="24"/>
      <c r="G15" s="24"/>
      <c r="H15" s="25"/>
      <c r="I15" s="87" t="s">
        <v>404</v>
      </c>
      <c r="J15" s="63">
        <v>54934.22</v>
      </c>
      <c r="K15" s="63"/>
      <c r="L15" s="63" t="s">
        <v>20</v>
      </c>
      <c r="M15" s="63"/>
      <c r="N15" s="63" t="s">
        <v>20</v>
      </c>
      <c r="O15" s="63" t="s">
        <v>20</v>
      </c>
      <c r="P15" s="91">
        <f>J15+J16+J17</f>
        <v>56448.26</v>
      </c>
      <c r="Q15" s="23"/>
      <c r="R15" s="24"/>
      <c r="S15" s="24"/>
      <c r="T15" s="24"/>
      <c r="U15" s="24"/>
      <c r="W15" s="72" t="s">
        <v>571</v>
      </c>
      <c r="X15" s="57">
        <f>T22</f>
        <v>16849.72</v>
      </c>
      <c r="Y15" s="56">
        <f t="shared" si="0"/>
        <v>1.0975705315510703E-2</v>
      </c>
    </row>
    <row r="16" spans="1:25" ht="24" customHeight="1" x14ac:dyDescent="0.25">
      <c r="A16" s="4" t="s">
        <v>39</v>
      </c>
      <c r="B16" s="4" t="s">
        <v>40</v>
      </c>
      <c r="C16" s="90"/>
      <c r="D16" s="16"/>
      <c r="E16" s="17"/>
      <c r="F16" s="17"/>
      <c r="G16" s="17"/>
      <c r="H16" s="18"/>
      <c r="I16" s="87" t="s">
        <v>405</v>
      </c>
      <c r="J16" s="63">
        <v>1187.44</v>
      </c>
      <c r="K16" s="63"/>
      <c r="L16" s="63" t="s">
        <v>20</v>
      </c>
      <c r="M16" s="63" t="s">
        <v>20</v>
      </c>
      <c r="N16" s="63" t="s">
        <v>20</v>
      </c>
      <c r="O16" s="63" t="s">
        <v>20</v>
      </c>
      <c r="P16" s="92"/>
      <c r="Q16" s="16"/>
      <c r="R16" s="17"/>
      <c r="S16" s="17"/>
      <c r="T16" s="17"/>
      <c r="U16" s="17"/>
      <c r="W16" s="72" t="s">
        <v>572</v>
      </c>
      <c r="X16" s="57">
        <f>Q23</f>
        <v>84089.59</v>
      </c>
      <c r="Y16" s="56">
        <f t="shared" si="0"/>
        <v>5.4774949372578034E-2</v>
      </c>
    </row>
    <row r="17" spans="1:25" ht="24" customHeight="1" x14ac:dyDescent="0.25">
      <c r="A17" s="5" t="s">
        <v>41</v>
      </c>
      <c r="B17" s="5" t="s">
        <v>42</v>
      </c>
      <c r="C17" s="90"/>
      <c r="D17" s="26"/>
      <c r="E17" s="27"/>
      <c r="F17" s="27"/>
      <c r="G17" s="27"/>
      <c r="H17" s="28"/>
      <c r="I17" s="87" t="s">
        <v>406</v>
      </c>
      <c r="J17" s="65">
        <v>326.60000000000002</v>
      </c>
      <c r="K17" s="65" t="s">
        <v>20</v>
      </c>
      <c r="L17" s="65"/>
      <c r="M17" s="65" t="s">
        <v>20</v>
      </c>
      <c r="N17" s="65" t="s">
        <v>20</v>
      </c>
      <c r="O17" s="65" t="s">
        <v>20</v>
      </c>
      <c r="P17" s="92"/>
      <c r="Q17" s="26"/>
      <c r="R17" s="27"/>
      <c r="S17" s="27"/>
      <c r="T17" s="27"/>
      <c r="U17" s="27"/>
      <c r="W17" s="72" t="s">
        <v>573</v>
      </c>
      <c r="X17" s="57">
        <f>S26</f>
        <v>4053.5</v>
      </c>
      <c r="Y17" s="56">
        <f t="shared" si="0"/>
        <v>2.6404012349417459E-3</v>
      </c>
    </row>
    <row r="18" spans="1:25" ht="52.05" customHeight="1" x14ac:dyDescent="0.25">
      <c r="A18" s="5" t="s">
        <v>43</v>
      </c>
      <c r="B18" s="5" t="s">
        <v>44</v>
      </c>
      <c r="C18" s="29"/>
      <c r="D18" s="30"/>
      <c r="E18" s="94" t="s">
        <v>363</v>
      </c>
      <c r="F18" s="94"/>
      <c r="G18" s="94"/>
      <c r="H18" s="109"/>
      <c r="I18" s="87" t="s">
        <v>418</v>
      </c>
      <c r="J18" s="65" t="s">
        <v>20</v>
      </c>
      <c r="K18" s="65" t="s">
        <v>20</v>
      </c>
      <c r="L18" s="65">
        <v>830.13</v>
      </c>
      <c r="M18" s="65">
        <v>830.13</v>
      </c>
      <c r="N18" s="65">
        <v>830.13</v>
      </c>
      <c r="O18" s="65">
        <v>830.13</v>
      </c>
      <c r="P18" s="48"/>
      <c r="Q18" s="30"/>
      <c r="R18" s="93">
        <f>SUM(L18:O18)</f>
        <v>3320.52</v>
      </c>
      <c r="S18" s="94"/>
      <c r="T18" s="94"/>
      <c r="U18" s="94"/>
      <c r="W18" s="72" t="s">
        <v>574</v>
      </c>
      <c r="X18" s="57">
        <f>U27</f>
        <v>7102.6900000000005</v>
      </c>
      <c r="Y18" s="56">
        <f t="shared" si="0"/>
        <v>4.6266069933164891E-3</v>
      </c>
    </row>
    <row r="19" spans="1:25" ht="29.4" customHeight="1" x14ac:dyDescent="0.25">
      <c r="A19" s="3" t="s">
        <v>45</v>
      </c>
      <c r="B19" s="3" t="s">
        <v>46</v>
      </c>
      <c r="C19" s="14"/>
      <c r="D19" s="13"/>
      <c r="E19" s="31"/>
      <c r="F19" s="32"/>
      <c r="G19" s="32"/>
      <c r="H19" s="15" t="s">
        <v>354</v>
      </c>
      <c r="I19" s="86" t="s">
        <v>419</v>
      </c>
      <c r="J19" s="66" t="s">
        <v>20</v>
      </c>
      <c r="K19" s="67"/>
      <c r="L19" s="67"/>
      <c r="M19" s="67"/>
      <c r="N19" s="67"/>
      <c r="O19" s="67"/>
      <c r="P19" s="49"/>
      <c r="Q19" s="13"/>
      <c r="R19" s="31"/>
      <c r="S19" s="32"/>
      <c r="T19" s="32"/>
      <c r="U19" s="32"/>
      <c r="W19" s="72" t="s">
        <v>575</v>
      </c>
      <c r="X19" s="57">
        <f>S30</f>
        <v>5931.88</v>
      </c>
      <c r="Y19" s="56">
        <f t="shared" si="0"/>
        <v>3.8639554156966183E-3</v>
      </c>
    </row>
    <row r="20" spans="1:25" ht="52.05" customHeight="1" x14ac:dyDescent="0.25">
      <c r="A20" s="4" t="s">
        <v>47</v>
      </c>
      <c r="B20" s="4" t="s">
        <v>48</v>
      </c>
      <c r="C20" s="18"/>
      <c r="D20" s="104" t="s">
        <v>364</v>
      </c>
      <c r="E20" s="104"/>
      <c r="F20" s="16"/>
      <c r="G20" s="17"/>
      <c r="H20" s="18"/>
      <c r="I20" s="87" t="s">
        <v>420</v>
      </c>
      <c r="J20" s="63" t="s">
        <v>20</v>
      </c>
      <c r="K20" s="63">
        <v>67892.195000000007</v>
      </c>
      <c r="L20" s="63">
        <v>67892.195000000007</v>
      </c>
      <c r="M20" s="63"/>
      <c r="N20" s="63" t="s">
        <v>20</v>
      </c>
      <c r="O20" s="63" t="s">
        <v>20</v>
      </c>
      <c r="P20" s="37"/>
      <c r="Q20" s="103">
        <f>SUM(K20:L21)</f>
        <v>150764.81</v>
      </c>
      <c r="R20" s="104"/>
      <c r="S20" s="16"/>
      <c r="T20" s="17"/>
      <c r="U20" s="17"/>
      <c r="W20" s="72" t="s">
        <v>576</v>
      </c>
      <c r="X20" s="57">
        <f>U31</f>
        <v>37674.800000000003</v>
      </c>
      <c r="Y20" s="56">
        <f t="shared" si="0"/>
        <v>2.4540912408087649E-2</v>
      </c>
    </row>
    <row r="21" spans="1:25" ht="52.05" customHeight="1" x14ac:dyDescent="0.25">
      <c r="A21" s="4" t="s">
        <v>49</v>
      </c>
      <c r="B21" s="4" t="s">
        <v>50</v>
      </c>
      <c r="C21" s="18"/>
      <c r="D21" s="104"/>
      <c r="E21" s="104"/>
      <c r="F21" s="16"/>
      <c r="G21" s="20"/>
      <c r="H21" s="21"/>
      <c r="I21" s="87" t="s">
        <v>421</v>
      </c>
      <c r="J21" s="63" t="s">
        <v>20</v>
      </c>
      <c r="K21" s="63">
        <v>7490.21</v>
      </c>
      <c r="L21" s="63">
        <v>7490.21</v>
      </c>
      <c r="M21" s="63"/>
      <c r="N21" s="63" t="s">
        <v>20</v>
      </c>
      <c r="O21" s="63" t="s">
        <v>20</v>
      </c>
      <c r="P21" s="37"/>
      <c r="Q21" s="104"/>
      <c r="R21" s="104"/>
      <c r="S21" s="16"/>
      <c r="T21" s="20"/>
      <c r="U21" s="20"/>
      <c r="W21" s="72" t="s">
        <v>577</v>
      </c>
      <c r="X21" s="57">
        <f>S34</f>
        <v>29467.550000000003</v>
      </c>
      <c r="Y21" s="56">
        <f t="shared" si="0"/>
        <v>1.9194808291774428E-2</v>
      </c>
    </row>
    <row r="22" spans="1:25" ht="25.95" customHeight="1" x14ac:dyDescent="0.25">
      <c r="A22" s="4" t="s">
        <v>51</v>
      </c>
      <c r="B22" s="4" t="s">
        <v>52</v>
      </c>
      <c r="C22" s="17"/>
      <c r="D22" s="33"/>
      <c r="E22" s="33"/>
      <c r="F22" s="18"/>
      <c r="G22" s="104" t="s">
        <v>365</v>
      </c>
      <c r="H22" s="106"/>
      <c r="I22" s="87" t="s">
        <v>426</v>
      </c>
      <c r="J22" s="63" t="s">
        <v>20</v>
      </c>
      <c r="K22" s="63" t="s">
        <v>20</v>
      </c>
      <c r="L22" s="63" t="s">
        <v>20</v>
      </c>
      <c r="M22" s="63"/>
      <c r="N22" s="63">
        <v>8424.86</v>
      </c>
      <c r="O22" s="63">
        <v>8424.86</v>
      </c>
      <c r="P22" s="16"/>
      <c r="Q22" s="33"/>
      <c r="R22" s="33"/>
      <c r="S22" s="18"/>
      <c r="T22" s="103">
        <f>SUM(N22:O22)</f>
        <v>16849.72</v>
      </c>
      <c r="U22" s="104"/>
      <c r="W22" s="72" t="s">
        <v>578</v>
      </c>
      <c r="X22" s="57">
        <f>U39</f>
        <v>790.2</v>
      </c>
      <c r="Y22" s="56">
        <f t="shared" si="0"/>
        <v>5.1472679310496307E-4</v>
      </c>
    </row>
    <row r="23" spans="1:25" ht="39" customHeight="1" x14ac:dyDescent="0.25">
      <c r="A23" s="4" t="s">
        <v>53</v>
      </c>
      <c r="B23" s="4" t="s">
        <v>54</v>
      </c>
      <c r="C23" s="18"/>
      <c r="D23" s="90" t="s">
        <v>366</v>
      </c>
      <c r="E23" s="90"/>
      <c r="F23" s="16"/>
      <c r="G23" s="24"/>
      <c r="H23" s="25"/>
      <c r="I23" s="87" t="s">
        <v>427</v>
      </c>
      <c r="J23" s="63" t="s">
        <v>20</v>
      </c>
      <c r="K23" s="63">
        <v>16099.65</v>
      </c>
      <c r="L23" s="63">
        <v>16099.65</v>
      </c>
      <c r="M23" s="63"/>
      <c r="N23" s="63" t="s">
        <v>20</v>
      </c>
      <c r="O23" s="63" t="s">
        <v>20</v>
      </c>
      <c r="P23" s="37"/>
      <c r="Q23" s="89">
        <f>SUM(K23:L25)</f>
        <v>84089.59</v>
      </c>
      <c r="R23" s="90"/>
      <c r="S23" s="16"/>
      <c r="T23" s="24"/>
      <c r="U23" s="24"/>
      <c r="W23" s="72" t="s">
        <v>579</v>
      </c>
      <c r="X23" s="57">
        <f>S41</f>
        <v>7004.96</v>
      </c>
      <c r="Y23" s="56">
        <f t="shared" si="0"/>
        <v>4.5629468446324239E-3</v>
      </c>
    </row>
    <row r="24" spans="1:25" ht="52.05" customHeight="1" x14ac:dyDescent="0.25">
      <c r="A24" s="4" t="s">
        <v>55</v>
      </c>
      <c r="B24" s="4" t="s">
        <v>56</v>
      </c>
      <c r="C24" s="18"/>
      <c r="D24" s="90"/>
      <c r="E24" s="90"/>
      <c r="F24" s="16"/>
      <c r="G24" s="17"/>
      <c r="H24" s="18"/>
      <c r="I24" s="87" t="s">
        <v>428</v>
      </c>
      <c r="J24" s="63" t="s">
        <v>20</v>
      </c>
      <c r="K24" s="63">
        <v>24903.064999999999</v>
      </c>
      <c r="L24" s="63">
        <v>24903.064999999999</v>
      </c>
      <c r="M24" s="63"/>
      <c r="N24" s="63" t="s">
        <v>20</v>
      </c>
      <c r="O24" s="63" t="s">
        <v>20</v>
      </c>
      <c r="P24" s="37"/>
      <c r="Q24" s="90"/>
      <c r="R24" s="90"/>
      <c r="S24" s="16"/>
      <c r="T24" s="17"/>
      <c r="U24" s="17"/>
      <c r="W24" s="72" t="s">
        <v>580</v>
      </c>
      <c r="X24" s="57">
        <f>U46</f>
        <v>5117.3700000000008</v>
      </c>
      <c r="Y24" s="56">
        <f t="shared" si="0"/>
        <v>3.3333933804499428E-3</v>
      </c>
    </row>
    <row r="25" spans="1:25" ht="39" customHeight="1" x14ac:dyDescent="0.25">
      <c r="A25" s="4" t="s">
        <v>57</v>
      </c>
      <c r="B25" s="4" t="s">
        <v>58</v>
      </c>
      <c r="C25" s="18"/>
      <c r="D25" s="90"/>
      <c r="E25" s="90"/>
      <c r="F25" s="19"/>
      <c r="G25" s="20"/>
      <c r="H25" s="18"/>
      <c r="I25" s="87" t="s">
        <v>429</v>
      </c>
      <c r="J25" s="63" t="s">
        <v>20</v>
      </c>
      <c r="K25" s="63" t="s">
        <v>20</v>
      </c>
      <c r="L25" s="63">
        <v>2084.16</v>
      </c>
      <c r="M25" s="63"/>
      <c r="N25" s="63" t="s">
        <v>20</v>
      </c>
      <c r="O25" s="63" t="s">
        <v>20</v>
      </c>
      <c r="P25" s="37"/>
      <c r="Q25" s="90"/>
      <c r="R25" s="90"/>
      <c r="S25" s="19"/>
      <c r="T25" s="20"/>
      <c r="U25" s="17"/>
      <c r="W25" s="72" t="s">
        <v>581</v>
      </c>
      <c r="X25" s="57">
        <f>Q50</f>
        <v>1562.12</v>
      </c>
      <c r="Y25" s="56">
        <f t="shared" si="0"/>
        <v>1.0175462136739113E-3</v>
      </c>
    </row>
    <row r="26" spans="1:25" ht="39" customHeight="1" x14ac:dyDescent="0.25">
      <c r="A26" s="4" t="s">
        <v>59</v>
      </c>
      <c r="B26" s="4" t="s">
        <v>60</v>
      </c>
      <c r="C26" s="17"/>
      <c r="D26" s="24"/>
      <c r="E26" s="25"/>
      <c r="F26" s="90" t="s">
        <v>367</v>
      </c>
      <c r="G26" s="90"/>
      <c r="H26" s="34"/>
      <c r="I26" s="87" t="s">
        <v>430</v>
      </c>
      <c r="J26" s="63" t="s">
        <v>20</v>
      </c>
      <c r="K26" s="63" t="s">
        <v>20</v>
      </c>
      <c r="L26" s="63"/>
      <c r="M26" s="63">
        <v>2026.75</v>
      </c>
      <c r="N26" s="63">
        <v>2026.75</v>
      </c>
      <c r="O26" s="63" t="s">
        <v>20</v>
      </c>
      <c r="P26" s="16"/>
      <c r="Q26" s="24"/>
      <c r="R26" s="25"/>
      <c r="S26" s="89">
        <f>SUM(M26:N26)</f>
        <v>4053.5</v>
      </c>
      <c r="T26" s="90"/>
      <c r="U26" s="19"/>
      <c r="W26" s="72" t="s">
        <v>582</v>
      </c>
      <c r="X26" s="57">
        <f>T51</f>
        <v>41915.800000000003</v>
      </c>
      <c r="Y26" s="56">
        <f t="shared" si="0"/>
        <v>2.7303448891962807E-2</v>
      </c>
    </row>
    <row r="27" spans="1:25" ht="39" customHeight="1" x14ac:dyDescent="0.25">
      <c r="A27" s="4" t="s">
        <v>61</v>
      </c>
      <c r="B27" s="4" t="s">
        <v>62</v>
      </c>
      <c r="C27" s="17"/>
      <c r="D27" s="17"/>
      <c r="E27" s="17"/>
      <c r="F27" s="24"/>
      <c r="G27" s="25"/>
      <c r="H27" s="107" t="s">
        <v>368</v>
      </c>
      <c r="I27" s="87" t="s">
        <v>431</v>
      </c>
      <c r="J27" s="63" t="s">
        <v>20</v>
      </c>
      <c r="K27" s="63" t="s">
        <v>20</v>
      </c>
      <c r="L27" s="63" t="s">
        <v>20</v>
      </c>
      <c r="M27" s="63" t="s">
        <v>20</v>
      </c>
      <c r="N27" s="63"/>
      <c r="O27" s="63">
        <v>1406.56</v>
      </c>
      <c r="P27" s="16"/>
      <c r="Q27" s="17"/>
      <c r="R27" s="17"/>
      <c r="S27" s="24"/>
      <c r="T27" s="25"/>
      <c r="U27" s="89">
        <f>SUM(O27:O29)</f>
        <v>7102.6900000000005</v>
      </c>
      <c r="W27" s="72" t="s">
        <v>583</v>
      </c>
      <c r="X27" s="57">
        <f>U52</f>
        <v>18961.589999999997</v>
      </c>
      <c r="Y27" s="56">
        <f t="shared" si="0"/>
        <v>1.2351352079057369E-2</v>
      </c>
    </row>
    <row r="28" spans="1:25" ht="39" customHeight="1" x14ac:dyDescent="0.25">
      <c r="A28" s="4" t="s">
        <v>63</v>
      </c>
      <c r="B28" s="4" t="s">
        <v>64</v>
      </c>
      <c r="C28" s="17"/>
      <c r="D28" s="17"/>
      <c r="E28" s="17"/>
      <c r="F28" s="17"/>
      <c r="G28" s="18"/>
      <c r="H28" s="107"/>
      <c r="I28" s="87" t="s">
        <v>432</v>
      </c>
      <c r="J28" s="63" t="s">
        <v>20</v>
      </c>
      <c r="K28" s="63" t="s">
        <v>20</v>
      </c>
      <c r="L28" s="63" t="s">
        <v>20</v>
      </c>
      <c r="M28" s="63" t="s">
        <v>20</v>
      </c>
      <c r="N28" s="63"/>
      <c r="O28" s="63">
        <v>3657.79</v>
      </c>
      <c r="P28" s="16"/>
      <c r="Q28" s="17"/>
      <c r="R28" s="17"/>
      <c r="S28" s="17"/>
      <c r="T28" s="18"/>
      <c r="U28" s="90"/>
      <c r="W28" s="72" t="s">
        <v>584</v>
      </c>
      <c r="X28" s="57">
        <f>T55</f>
        <v>5885.74</v>
      </c>
      <c r="Y28" s="56">
        <f t="shared" si="0"/>
        <v>3.8339003736390848E-3</v>
      </c>
    </row>
    <row r="29" spans="1:25" ht="25.95" customHeight="1" x14ac:dyDescent="0.25">
      <c r="A29" s="4" t="s">
        <v>65</v>
      </c>
      <c r="B29" s="4" t="s">
        <v>66</v>
      </c>
      <c r="C29" s="17"/>
      <c r="D29" s="17"/>
      <c r="E29" s="17"/>
      <c r="F29" s="20"/>
      <c r="G29" s="21"/>
      <c r="H29" s="107"/>
      <c r="I29" s="87" t="s">
        <v>433</v>
      </c>
      <c r="J29" s="63" t="s">
        <v>20</v>
      </c>
      <c r="K29" s="63" t="s">
        <v>20</v>
      </c>
      <c r="L29" s="63" t="s">
        <v>20</v>
      </c>
      <c r="M29" s="63" t="s">
        <v>20</v>
      </c>
      <c r="N29" s="63"/>
      <c r="O29" s="63">
        <v>2038.34</v>
      </c>
      <c r="P29" s="16"/>
      <c r="Q29" s="17"/>
      <c r="R29" s="17"/>
      <c r="S29" s="20"/>
      <c r="T29" s="21"/>
      <c r="U29" s="90"/>
      <c r="W29" s="72" t="s">
        <v>585</v>
      </c>
      <c r="X29" s="57">
        <f>P59</f>
        <v>21342.66</v>
      </c>
      <c r="Y29" s="56">
        <f t="shared" si="0"/>
        <v>1.3902352490672702E-2</v>
      </c>
    </row>
    <row r="30" spans="1:25" ht="39" customHeight="1" x14ac:dyDescent="0.25">
      <c r="A30" s="4" t="s">
        <v>67</v>
      </c>
      <c r="B30" s="4" t="s">
        <v>68</v>
      </c>
      <c r="C30" s="17"/>
      <c r="D30" s="17"/>
      <c r="E30" s="18"/>
      <c r="F30" s="90" t="s">
        <v>369</v>
      </c>
      <c r="G30" s="90"/>
      <c r="H30" s="35"/>
      <c r="I30" s="87" t="s">
        <v>434</v>
      </c>
      <c r="J30" s="63" t="s">
        <v>20</v>
      </c>
      <c r="K30" s="63" t="s">
        <v>20</v>
      </c>
      <c r="L30" s="63" t="s">
        <v>20</v>
      </c>
      <c r="M30" s="63">
        <v>2965.94</v>
      </c>
      <c r="N30" s="63">
        <v>2965.94</v>
      </c>
      <c r="O30" s="63" t="s">
        <v>20</v>
      </c>
      <c r="P30" s="16"/>
      <c r="Q30" s="17"/>
      <c r="R30" s="18"/>
      <c r="S30" s="89">
        <f>SUM(M30:N30)</f>
        <v>5931.88</v>
      </c>
      <c r="T30" s="90"/>
      <c r="U30" s="50"/>
      <c r="W30" s="72" t="s">
        <v>586</v>
      </c>
      <c r="X30" s="57">
        <f>S62</f>
        <v>19931.240000000002</v>
      </c>
      <c r="Y30" s="56">
        <f t="shared" si="0"/>
        <v>1.2982970447741538E-2</v>
      </c>
    </row>
    <row r="31" spans="1:25" ht="24" customHeight="1" x14ac:dyDescent="0.25">
      <c r="A31" s="4" t="s">
        <v>69</v>
      </c>
      <c r="B31" s="4" t="s">
        <v>70</v>
      </c>
      <c r="C31" s="17"/>
      <c r="D31" s="17"/>
      <c r="E31" s="17"/>
      <c r="F31" s="24"/>
      <c r="G31" s="25"/>
      <c r="H31" s="106" t="s">
        <v>370</v>
      </c>
      <c r="I31" s="87" t="s">
        <v>435</v>
      </c>
      <c r="J31" s="63" t="s">
        <v>20</v>
      </c>
      <c r="K31" s="63" t="s">
        <v>20</v>
      </c>
      <c r="L31" s="63" t="s">
        <v>20</v>
      </c>
      <c r="M31" s="63"/>
      <c r="N31" s="63"/>
      <c r="O31" s="63">
        <v>35659.599999999999</v>
      </c>
      <c r="P31" s="16"/>
      <c r="Q31" s="17"/>
      <c r="R31" s="17"/>
      <c r="S31" s="24"/>
      <c r="T31" s="25"/>
      <c r="U31" s="103">
        <f>SUM(O31:O33)</f>
        <v>37674.800000000003</v>
      </c>
      <c r="W31" s="72" t="s">
        <v>587</v>
      </c>
      <c r="X31" s="57">
        <f>U71</f>
        <v>1347.5400000000002</v>
      </c>
      <c r="Y31" s="56">
        <f t="shared" si="0"/>
        <v>8.7777137785454557E-4</v>
      </c>
    </row>
    <row r="32" spans="1:25" ht="25.95" customHeight="1" x14ac:dyDescent="0.25">
      <c r="A32" s="4" t="s">
        <v>71</v>
      </c>
      <c r="B32" s="4" t="s">
        <v>72</v>
      </c>
      <c r="C32" s="17"/>
      <c r="D32" s="17"/>
      <c r="E32" s="17"/>
      <c r="F32" s="17"/>
      <c r="G32" s="18"/>
      <c r="H32" s="106"/>
      <c r="I32" s="87" t="s">
        <v>436</v>
      </c>
      <c r="J32" s="63" t="s">
        <v>20</v>
      </c>
      <c r="K32" s="63" t="s">
        <v>20</v>
      </c>
      <c r="L32" s="63" t="s">
        <v>20</v>
      </c>
      <c r="M32" s="63" t="s">
        <v>20</v>
      </c>
      <c r="N32" s="63"/>
      <c r="O32" s="63">
        <v>1113.05</v>
      </c>
      <c r="P32" s="16"/>
      <c r="Q32" s="17"/>
      <c r="R32" s="17"/>
      <c r="S32" s="17"/>
      <c r="T32" s="18"/>
      <c r="U32" s="104"/>
      <c r="W32" s="72" t="s">
        <v>588</v>
      </c>
      <c r="X32" s="57">
        <f>S78</f>
        <v>214289.21</v>
      </c>
      <c r="Y32" s="56">
        <f t="shared" si="0"/>
        <v>0.13958541870450009</v>
      </c>
    </row>
    <row r="33" spans="1:25" ht="52.05" customHeight="1" x14ac:dyDescent="0.25">
      <c r="A33" s="4" t="s">
        <v>73</v>
      </c>
      <c r="B33" s="4" t="s">
        <v>74</v>
      </c>
      <c r="C33" s="17"/>
      <c r="D33" s="17"/>
      <c r="E33" s="17"/>
      <c r="F33" s="20"/>
      <c r="G33" s="21"/>
      <c r="H33" s="106"/>
      <c r="I33" s="87" t="s">
        <v>437</v>
      </c>
      <c r="J33" s="63" t="s">
        <v>20</v>
      </c>
      <c r="K33" s="63" t="s">
        <v>20</v>
      </c>
      <c r="L33" s="63" t="s">
        <v>20</v>
      </c>
      <c r="M33" s="63" t="s">
        <v>20</v>
      </c>
      <c r="N33" s="63"/>
      <c r="O33" s="63">
        <v>902.15</v>
      </c>
      <c r="P33" s="16"/>
      <c r="Q33" s="17"/>
      <c r="R33" s="17"/>
      <c r="S33" s="20"/>
      <c r="T33" s="21"/>
      <c r="U33" s="104"/>
      <c r="W33" s="72" t="s">
        <v>589</v>
      </c>
      <c r="X33" s="57">
        <f>P85</f>
        <v>82110.37000000001</v>
      </c>
      <c r="Y33" s="56">
        <f t="shared" si="0"/>
        <v>5.3485709226476795E-2</v>
      </c>
    </row>
    <row r="34" spans="1:25" ht="25.95" customHeight="1" x14ac:dyDescent="0.25">
      <c r="A34" s="4" t="s">
        <v>75</v>
      </c>
      <c r="B34" s="4" t="s">
        <v>76</v>
      </c>
      <c r="C34" s="17"/>
      <c r="D34" s="17"/>
      <c r="E34" s="18"/>
      <c r="F34" s="90" t="s">
        <v>371</v>
      </c>
      <c r="G34" s="90"/>
      <c r="H34" s="36"/>
      <c r="I34" s="87" t="s">
        <v>438</v>
      </c>
      <c r="J34" s="63" t="s">
        <v>20</v>
      </c>
      <c r="K34" s="63" t="s">
        <v>20</v>
      </c>
      <c r="L34" s="63" t="s">
        <v>20</v>
      </c>
      <c r="M34" s="63" t="s">
        <v>20</v>
      </c>
      <c r="N34" s="63">
        <v>2675.92</v>
      </c>
      <c r="O34" s="63"/>
      <c r="P34" s="16"/>
      <c r="Q34" s="17"/>
      <c r="R34" s="18"/>
      <c r="S34" s="89">
        <f>SUM(M34:N38)</f>
        <v>29467.550000000003</v>
      </c>
      <c r="T34" s="90"/>
      <c r="U34" s="23"/>
      <c r="W34" s="72" t="s">
        <v>590</v>
      </c>
      <c r="X34" s="57">
        <f>P95</f>
        <v>90802.1</v>
      </c>
      <c r="Y34" s="56">
        <f t="shared" si="0"/>
        <v>5.9147397798274062E-2</v>
      </c>
    </row>
    <row r="35" spans="1:25" ht="39" customHeight="1" x14ac:dyDescent="0.25">
      <c r="A35" s="4" t="s">
        <v>77</v>
      </c>
      <c r="B35" s="4" t="s">
        <v>78</v>
      </c>
      <c r="C35" s="17"/>
      <c r="D35" s="17"/>
      <c r="E35" s="18"/>
      <c r="F35" s="90"/>
      <c r="G35" s="90"/>
      <c r="H35" s="37"/>
      <c r="I35" s="87" t="s">
        <v>439</v>
      </c>
      <c r="J35" s="63" t="s">
        <v>20</v>
      </c>
      <c r="K35" s="63" t="s">
        <v>20</v>
      </c>
      <c r="L35" s="63" t="s">
        <v>20</v>
      </c>
      <c r="M35" s="63">
        <v>6693.74</v>
      </c>
      <c r="N35" s="63">
        <v>6693.74</v>
      </c>
      <c r="O35" s="63"/>
      <c r="P35" s="16"/>
      <c r="Q35" s="17"/>
      <c r="R35" s="18"/>
      <c r="S35" s="90"/>
      <c r="T35" s="90"/>
      <c r="U35" s="16"/>
      <c r="W35" s="72" t="s">
        <v>591</v>
      </c>
      <c r="X35" s="57">
        <f>Q96</f>
        <v>170607.01</v>
      </c>
      <c r="Y35" s="56">
        <f t="shared" si="0"/>
        <v>0.11113135805938541</v>
      </c>
    </row>
    <row r="36" spans="1:25" ht="25.95" customHeight="1" x14ac:dyDescent="0.25">
      <c r="A36" s="4" t="s">
        <v>79</v>
      </c>
      <c r="B36" s="4" t="s">
        <v>80</v>
      </c>
      <c r="C36" s="17"/>
      <c r="D36" s="17"/>
      <c r="E36" s="18"/>
      <c r="F36" s="90"/>
      <c r="G36" s="90"/>
      <c r="H36" s="37"/>
      <c r="I36" s="87" t="s">
        <v>440</v>
      </c>
      <c r="J36" s="63" t="s">
        <v>20</v>
      </c>
      <c r="K36" s="63" t="s">
        <v>20</v>
      </c>
      <c r="L36" s="63" t="s">
        <v>20</v>
      </c>
      <c r="M36" s="63"/>
      <c r="N36" s="63">
        <v>1842</v>
      </c>
      <c r="O36" s="63" t="s">
        <v>20</v>
      </c>
      <c r="P36" s="16"/>
      <c r="Q36" s="17"/>
      <c r="R36" s="18"/>
      <c r="S36" s="90"/>
      <c r="T36" s="90"/>
      <c r="U36" s="16"/>
      <c r="W36" s="72" t="s">
        <v>592</v>
      </c>
      <c r="X36" s="57">
        <f>T105</f>
        <v>23833.91</v>
      </c>
      <c r="Y36" s="56">
        <f t="shared" si="0"/>
        <v>1.5525122831501276E-2</v>
      </c>
    </row>
    <row r="37" spans="1:25" ht="64.95" customHeight="1" x14ac:dyDescent="0.25">
      <c r="A37" s="4" t="s">
        <v>81</v>
      </c>
      <c r="B37" s="4" t="s">
        <v>82</v>
      </c>
      <c r="C37" s="17"/>
      <c r="D37" s="17"/>
      <c r="E37" s="18"/>
      <c r="F37" s="90"/>
      <c r="G37" s="90"/>
      <c r="H37" s="37"/>
      <c r="I37" s="87" t="s">
        <v>441</v>
      </c>
      <c r="J37" s="63" t="s">
        <v>20</v>
      </c>
      <c r="K37" s="63" t="s">
        <v>20</v>
      </c>
      <c r="L37" s="63" t="s">
        <v>20</v>
      </c>
      <c r="M37" s="63"/>
      <c r="N37" s="63">
        <v>8222.41</v>
      </c>
      <c r="O37" s="63" t="s">
        <v>20</v>
      </c>
      <c r="P37" s="16"/>
      <c r="Q37" s="17"/>
      <c r="R37" s="18"/>
      <c r="S37" s="90"/>
      <c r="T37" s="90"/>
      <c r="U37" s="16"/>
      <c r="W37" s="72" t="s">
        <v>593</v>
      </c>
      <c r="X37" s="57">
        <f>S112</f>
        <v>6383.42</v>
      </c>
      <c r="Y37" s="56">
        <f t="shared" si="0"/>
        <v>4.1580831506480417E-3</v>
      </c>
    </row>
    <row r="38" spans="1:25" ht="64.95" customHeight="1" x14ac:dyDescent="0.25">
      <c r="A38" s="4" t="s">
        <v>83</v>
      </c>
      <c r="B38" s="4" t="s">
        <v>84</v>
      </c>
      <c r="C38" s="17"/>
      <c r="D38" s="17"/>
      <c r="E38" s="18"/>
      <c r="F38" s="90"/>
      <c r="G38" s="90"/>
      <c r="H38" s="34"/>
      <c r="I38" s="87" t="s">
        <v>442</v>
      </c>
      <c r="J38" s="63" t="s">
        <v>20</v>
      </c>
      <c r="K38" s="63" t="s">
        <v>20</v>
      </c>
      <c r="L38" s="63" t="s">
        <v>20</v>
      </c>
      <c r="M38" s="63"/>
      <c r="N38" s="63">
        <v>3339.74</v>
      </c>
      <c r="O38" s="63" t="s">
        <v>20</v>
      </c>
      <c r="P38" s="16"/>
      <c r="Q38" s="17"/>
      <c r="R38" s="18"/>
      <c r="S38" s="90"/>
      <c r="T38" s="90"/>
      <c r="U38" s="19"/>
      <c r="W38" s="72" t="s">
        <v>594</v>
      </c>
      <c r="X38" s="57">
        <f>P114</f>
        <v>11532.310000000001</v>
      </c>
      <c r="Y38" s="56">
        <f t="shared" si="0"/>
        <v>7.512008280678684E-3</v>
      </c>
    </row>
    <row r="39" spans="1:25" ht="25.95" customHeight="1" x14ac:dyDescent="0.25">
      <c r="A39" s="4" t="s">
        <v>85</v>
      </c>
      <c r="B39" s="4" t="s">
        <v>86</v>
      </c>
      <c r="C39" s="17"/>
      <c r="D39" s="17"/>
      <c r="E39" s="17"/>
      <c r="F39" s="24"/>
      <c r="G39" s="25"/>
      <c r="H39" s="107" t="s">
        <v>372</v>
      </c>
      <c r="I39" s="87" t="s">
        <v>443</v>
      </c>
      <c r="J39" s="63" t="s">
        <v>20</v>
      </c>
      <c r="K39" s="63" t="s">
        <v>20</v>
      </c>
      <c r="L39" s="63" t="s">
        <v>20</v>
      </c>
      <c r="M39" s="63" t="s">
        <v>20</v>
      </c>
      <c r="N39" s="63"/>
      <c r="O39" s="63">
        <v>236.36</v>
      </c>
      <c r="P39" s="16"/>
      <c r="Q39" s="17"/>
      <c r="R39" s="17"/>
      <c r="S39" s="24"/>
      <c r="T39" s="25"/>
      <c r="U39" s="89">
        <f>SUM(O39:O40)</f>
        <v>790.2</v>
      </c>
      <c r="W39" s="72" t="s">
        <v>595</v>
      </c>
      <c r="X39" s="57">
        <f>R123</f>
        <v>13948.46</v>
      </c>
      <c r="Y39" s="56">
        <f t="shared" si="0"/>
        <v>9.0858593831344616E-3</v>
      </c>
    </row>
    <row r="40" spans="1:25" ht="39" customHeight="1" x14ac:dyDescent="0.25">
      <c r="A40" s="4" t="s">
        <v>87</v>
      </c>
      <c r="B40" s="4" t="s">
        <v>88</v>
      </c>
      <c r="C40" s="17"/>
      <c r="D40" s="17"/>
      <c r="E40" s="17"/>
      <c r="F40" s="20"/>
      <c r="G40" s="21"/>
      <c r="H40" s="107"/>
      <c r="I40" s="87" t="s">
        <v>444</v>
      </c>
      <c r="J40" s="63" t="s">
        <v>20</v>
      </c>
      <c r="K40" s="63" t="s">
        <v>20</v>
      </c>
      <c r="L40" s="63" t="s">
        <v>20</v>
      </c>
      <c r="M40" s="63" t="s">
        <v>20</v>
      </c>
      <c r="N40" s="63"/>
      <c r="O40" s="63">
        <v>553.84</v>
      </c>
      <c r="P40" s="16"/>
      <c r="Q40" s="17"/>
      <c r="R40" s="17"/>
      <c r="S40" s="20"/>
      <c r="T40" s="21"/>
      <c r="U40" s="90"/>
      <c r="W40" s="72" t="s">
        <v>596</v>
      </c>
      <c r="X40" s="57">
        <f>R129</f>
        <v>72023.900000000009</v>
      </c>
      <c r="Y40" s="56">
        <f t="shared" si="0"/>
        <v>4.6915503763493481E-2</v>
      </c>
    </row>
    <row r="41" spans="1:25" ht="25.95" customHeight="1" x14ac:dyDescent="0.25">
      <c r="A41" s="4" t="s">
        <v>89</v>
      </c>
      <c r="B41" s="4" t="s">
        <v>90</v>
      </c>
      <c r="C41" s="17"/>
      <c r="D41" s="17"/>
      <c r="E41" s="18"/>
      <c r="F41" s="90" t="s">
        <v>373</v>
      </c>
      <c r="G41" s="90"/>
      <c r="H41" s="36"/>
      <c r="I41" s="87" t="s">
        <v>445</v>
      </c>
      <c r="J41" s="63" t="s">
        <v>20</v>
      </c>
      <c r="K41" s="63" t="s">
        <v>20</v>
      </c>
      <c r="L41" s="63" t="s">
        <v>20</v>
      </c>
      <c r="M41" s="63">
        <v>1385.04</v>
      </c>
      <c r="N41" s="63"/>
      <c r="O41" s="63" t="s">
        <v>20</v>
      </c>
      <c r="P41" s="16"/>
      <c r="Q41" s="17"/>
      <c r="R41" s="18"/>
      <c r="S41" s="89">
        <f>SUM(M41:N45)</f>
        <v>7004.96</v>
      </c>
      <c r="T41" s="90"/>
      <c r="U41" s="23"/>
      <c r="W41" s="72" t="s">
        <v>597</v>
      </c>
      <c r="X41" s="57">
        <f>S134</f>
        <v>678.76</v>
      </c>
      <c r="Y41" s="56">
        <f t="shared" si="0"/>
        <v>4.4213611501888719E-4</v>
      </c>
    </row>
    <row r="42" spans="1:25" ht="25.95" customHeight="1" x14ac:dyDescent="0.25">
      <c r="A42" s="4" t="s">
        <v>91</v>
      </c>
      <c r="B42" s="4" t="s">
        <v>92</v>
      </c>
      <c r="C42" s="17"/>
      <c r="D42" s="17"/>
      <c r="E42" s="18"/>
      <c r="F42" s="90"/>
      <c r="G42" s="90"/>
      <c r="H42" s="37"/>
      <c r="I42" s="87" t="s">
        <v>446</v>
      </c>
      <c r="J42" s="63" t="s">
        <v>20</v>
      </c>
      <c r="K42" s="63" t="s">
        <v>20</v>
      </c>
      <c r="L42" s="63"/>
      <c r="M42" s="63">
        <v>1724.92</v>
      </c>
      <c r="N42" s="63" t="s">
        <v>20</v>
      </c>
      <c r="O42" s="63" t="s">
        <v>20</v>
      </c>
      <c r="P42" s="16"/>
      <c r="Q42" s="17"/>
      <c r="R42" s="18"/>
      <c r="S42" s="90"/>
      <c r="T42" s="90"/>
      <c r="U42" s="16"/>
      <c r="W42" s="72" t="s">
        <v>598</v>
      </c>
      <c r="X42" s="57">
        <f>R137</f>
        <v>30099.039999999997</v>
      </c>
      <c r="Y42" s="56">
        <f t="shared" si="0"/>
        <v>1.9606153296302206E-2</v>
      </c>
    </row>
    <row r="43" spans="1:25" ht="39" customHeight="1" x14ac:dyDescent="0.25">
      <c r="A43" s="4" t="s">
        <v>93</v>
      </c>
      <c r="B43" s="4" t="s">
        <v>94</v>
      </c>
      <c r="C43" s="17"/>
      <c r="D43" s="17"/>
      <c r="E43" s="18"/>
      <c r="F43" s="90"/>
      <c r="G43" s="90"/>
      <c r="H43" s="37"/>
      <c r="I43" s="87" t="s">
        <v>447</v>
      </c>
      <c r="J43" s="63" t="s">
        <v>20</v>
      </c>
      <c r="K43" s="63" t="s">
        <v>20</v>
      </c>
      <c r="L43" s="63"/>
      <c r="M43" s="63">
        <v>789.44</v>
      </c>
      <c r="N43" s="63" t="s">
        <v>20</v>
      </c>
      <c r="O43" s="63" t="s">
        <v>20</v>
      </c>
      <c r="P43" s="16"/>
      <c r="Q43" s="17"/>
      <c r="R43" s="18"/>
      <c r="S43" s="90"/>
      <c r="T43" s="90"/>
      <c r="U43" s="16"/>
      <c r="W43" s="72" t="s">
        <v>599</v>
      </c>
      <c r="X43" s="57">
        <f>U143</f>
        <v>17111.600000000002</v>
      </c>
      <c r="Y43" s="56">
        <f t="shared" si="0"/>
        <v>1.1146290803461004E-2</v>
      </c>
    </row>
    <row r="44" spans="1:25" ht="25.95" customHeight="1" x14ac:dyDescent="0.25">
      <c r="A44" s="4" t="s">
        <v>95</v>
      </c>
      <c r="B44" s="4" t="s">
        <v>96</v>
      </c>
      <c r="C44" s="17"/>
      <c r="D44" s="17"/>
      <c r="E44" s="18"/>
      <c r="F44" s="90"/>
      <c r="G44" s="90"/>
      <c r="H44" s="37"/>
      <c r="I44" s="87" t="s">
        <v>448</v>
      </c>
      <c r="J44" s="63" t="s">
        <v>20</v>
      </c>
      <c r="K44" s="63" t="s">
        <v>20</v>
      </c>
      <c r="L44" s="63" t="s">
        <v>20</v>
      </c>
      <c r="M44" s="63" t="s">
        <v>20</v>
      </c>
      <c r="N44" s="63">
        <v>164.22</v>
      </c>
      <c r="O44" s="63"/>
      <c r="P44" s="16"/>
      <c r="Q44" s="17"/>
      <c r="R44" s="18"/>
      <c r="S44" s="90"/>
      <c r="T44" s="90"/>
      <c r="U44" s="16"/>
      <c r="W44" s="72" t="s">
        <v>600</v>
      </c>
      <c r="X44" s="57">
        <f>S149</f>
        <v>4934.3999999999996</v>
      </c>
      <c r="Y44" s="56">
        <f t="shared" si="0"/>
        <v>3.2142089191307633E-3</v>
      </c>
    </row>
    <row r="45" spans="1:25" ht="39" customHeight="1" x14ac:dyDescent="0.25">
      <c r="A45" s="4" t="s">
        <v>97</v>
      </c>
      <c r="B45" s="4" t="s">
        <v>98</v>
      </c>
      <c r="C45" s="17"/>
      <c r="D45" s="17"/>
      <c r="E45" s="18"/>
      <c r="F45" s="90"/>
      <c r="G45" s="90"/>
      <c r="H45" s="34"/>
      <c r="I45" s="87" t="s">
        <v>449</v>
      </c>
      <c r="J45" s="63" t="s">
        <v>20</v>
      </c>
      <c r="K45" s="63" t="s">
        <v>20</v>
      </c>
      <c r="L45" s="63" t="s">
        <v>20</v>
      </c>
      <c r="M45" s="63">
        <v>1470.67</v>
      </c>
      <c r="N45" s="63">
        <v>1470.67</v>
      </c>
      <c r="O45" s="63"/>
      <c r="P45" s="16"/>
      <c r="Q45" s="17"/>
      <c r="R45" s="18"/>
      <c r="S45" s="90"/>
      <c r="T45" s="90"/>
      <c r="U45" s="19"/>
      <c r="W45" s="72" t="s">
        <v>601</v>
      </c>
      <c r="X45" s="57">
        <f>P155</f>
        <v>34133.949999999997</v>
      </c>
      <c r="Y45" s="56">
        <f t="shared" si="0"/>
        <v>2.2234445228429701E-2</v>
      </c>
    </row>
    <row r="46" spans="1:25" ht="39" customHeight="1" x14ac:dyDescent="0.25">
      <c r="A46" s="4" t="s">
        <v>99</v>
      </c>
      <c r="B46" s="4" t="s">
        <v>100</v>
      </c>
      <c r="C46" s="17"/>
      <c r="D46" s="17"/>
      <c r="E46" s="17"/>
      <c r="F46" s="24"/>
      <c r="G46" s="25"/>
      <c r="H46" s="107" t="s">
        <v>374</v>
      </c>
      <c r="I46" s="87" t="s">
        <v>450</v>
      </c>
      <c r="J46" s="63" t="s">
        <v>20</v>
      </c>
      <c r="K46" s="63" t="s">
        <v>20</v>
      </c>
      <c r="L46" s="63" t="s">
        <v>20</v>
      </c>
      <c r="M46" s="63" t="s">
        <v>20</v>
      </c>
      <c r="N46" s="63"/>
      <c r="O46" s="63">
        <v>1735.05</v>
      </c>
      <c r="P46" s="16"/>
      <c r="Q46" s="17"/>
      <c r="R46" s="17"/>
      <c r="S46" s="24"/>
      <c r="T46" s="25"/>
      <c r="U46" s="89">
        <f>SUM(O46:O49)</f>
        <v>5117.3700000000008</v>
      </c>
      <c r="W46" s="72" t="s">
        <v>602</v>
      </c>
      <c r="X46" s="57">
        <f>Q155</f>
        <v>31787.97</v>
      </c>
      <c r="Y46" s="56">
        <f t="shared" si="0"/>
        <v>2.0706302021534763E-2</v>
      </c>
    </row>
    <row r="47" spans="1:25" ht="24" customHeight="1" x14ac:dyDescent="0.25">
      <c r="A47" s="4" t="s">
        <v>101</v>
      </c>
      <c r="B47" s="4" t="s">
        <v>102</v>
      </c>
      <c r="C47" s="17"/>
      <c r="D47" s="17"/>
      <c r="E47" s="17"/>
      <c r="F47" s="17"/>
      <c r="G47" s="18"/>
      <c r="H47" s="107"/>
      <c r="I47" s="87" t="s">
        <v>451</v>
      </c>
      <c r="J47" s="63" t="s">
        <v>20</v>
      </c>
      <c r="K47" s="63" t="s">
        <v>20</v>
      </c>
      <c r="L47" s="63" t="s">
        <v>20</v>
      </c>
      <c r="M47" s="63" t="s">
        <v>20</v>
      </c>
      <c r="N47" s="63"/>
      <c r="O47" s="63">
        <v>1828.24</v>
      </c>
      <c r="P47" s="16"/>
      <c r="Q47" s="17"/>
      <c r="R47" s="17"/>
      <c r="S47" s="17"/>
      <c r="T47" s="18"/>
      <c r="U47" s="90"/>
      <c r="W47" s="72" t="s">
        <v>603</v>
      </c>
      <c r="X47" s="57">
        <f>R155</f>
        <v>28336.03</v>
      </c>
      <c r="Y47" s="56">
        <f t="shared" si="0"/>
        <v>1.8457749748451054E-2</v>
      </c>
    </row>
    <row r="48" spans="1:25" ht="24" customHeight="1" x14ac:dyDescent="0.25">
      <c r="A48" s="4" t="s">
        <v>103</v>
      </c>
      <c r="B48" s="4" t="s">
        <v>104</v>
      </c>
      <c r="C48" s="17"/>
      <c r="D48" s="17"/>
      <c r="E48" s="17"/>
      <c r="F48" s="17"/>
      <c r="G48" s="18"/>
      <c r="H48" s="107"/>
      <c r="I48" s="87" t="s">
        <v>452</v>
      </c>
      <c r="J48" s="63" t="s">
        <v>20</v>
      </c>
      <c r="K48" s="63" t="s">
        <v>20</v>
      </c>
      <c r="L48" s="63" t="s">
        <v>20</v>
      </c>
      <c r="M48" s="63" t="s">
        <v>20</v>
      </c>
      <c r="N48" s="63"/>
      <c r="O48" s="63">
        <v>774.64</v>
      </c>
      <c r="P48" s="16"/>
      <c r="Q48" s="17"/>
      <c r="R48" s="17"/>
      <c r="S48" s="17"/>
      <c r="T48" s="18"/>
      <c r="U48" s="90"/>
      <c r="W48" s="72" t="s">
        <v>604</v>
      </c>
      <c r="X48" s="57">
        <f>S155</f>
        <v>39529.69</v>
      </c>
      <c r="Y48" s="56">
        <f t="shared" si="0"/>
        <v>2.5749165484856146E-2</v>
      </c>
    </row>
    <row r="49" spans="1:25" ht="24" customHeight="1" x14ac:dyDescent="0.25">
      <c r="A49" s="4" t="s">
        <v>105</v>
      </c>
      <c r="B49" s="4" t="s">
        <v>106</v>
      </c>
      <c r="C49" s="17"/>
      <c r="D49" s="20"/>
      <c r="E49" s="20"/>
      <c r="F49" s="17"/>
      <c r="G49" s="18"/>
      <c r="H49" s="107"/>
      <c r="I49" s="87" t="s">
        <v>453</v>
      </c>
      <c r="J49" s="63" t="s">
        <v>20</v>
      </c>
      <c r="K49" s="63"/>
      <c r="L49" s="63" t="s">
        <v>20</v>
      </c>
      <c r="M49" s="63" t="s">
        <v>20</v>
      </c>
      <c r="N49" s="63"/>
      <c r="O49" s="63">
        <v>779.44</v>
      </c>
      <c r="P49" s="16"/>
      <c r="Q49" s="20"/>
      <c r="R49" s="20"/>
      <c r="S49" s="17"/>
      <c r="T49" s="18"/>
      <c r="U49" s="90"/>
      <c r="W49" s="72" t="s">
        <v>605</v>
      </c>
      <c r="X49" s="57">
        <f>T155</f>
        <v>13388.81</v>
      </c>
      <c r="Y49" s="56">
        <f t="shared" si="0"/>
        <v>8.7213100921180193E-3</v>
      </c>
    </row>
    <row r="50" spans="1:25" ht="39" customHeight="1" x14ac:dyDescent="0.25">
      <c r="A50" s="4" t="s">
        <v>107</v>
      </c>
      <c r="B50" s="4" t="s">
        <v>108</v>
      </c>
      <c r="C50" s="18"/>
      <c r="D50" s="90" t="s">
        <v>375</v>
      </c>
      <c r="E50" s="90"/>
      <c r="F50" s="16"/>
      <c r="G50" s="20"/>
      <c r="H50" s="38"/>
      <c r="I50" s="87" t="s">
        <v>454</v>
      </c>
      <c r="J50" s="63" t="s">
        <v>20</v>
      </c>
      <c r="K50" s="63">
        <v>781.06</v>
      </c>
      <c r="L50" s="63">
        <v>781.06</v>
      </c>
      <c r="M50" s="63"/>
      <c r="N50" s="63" t="s">
        <v>20</v>
      </c>
      <c r="O50" s="63" t="s">
        <v>20</v>
      </c>
      <c r="P50" s="37"/>
      <c r="Q50" s="89">
        <f>SUM(K50:L50)</f>
        <v>1562.12</v>
      </c>
      <c r="R50" s="90"/>
      <c r="S50" s="16"/>
      <c r="T50" s="20"/>
      <c r="U50" s="33"/>
      <c r="W50" s="72" t="s">
        <v>606</v>
      </c>
      <c r="X50" s="57">
        <f>U155</f>
        <v>20393.23</v>
      </c>
      <c r="Y50" s="56">
        <f t="shared" si="0"/>
        <v>1.3283905187233516E-2</v>
      </c>
    </row>
    <row r="51" spans="1:25" ht="39" customHeight="1" x14ac:dyDescent="0.25">
      <c r="A51" s="5" t="s">
        <v>109</v>
      </c>
      <c r="B51" s="5" t="s">
        <v>110</v>
      </c>
      <c r="C51" s="39"/>
      <c r="D51" s="29"/>
      <c r="E51" s="29"/>
      <c r="F51" s="30"/>
      <c r="G51" s="94" t="s">
        <v>376</v>
      </c>
      <c r="H51" s="109"/>
      <c r="I51" s="87" t="s">
        <v>455</v>
      </c>
      <c r="J51" s="65" t="s">
        <v>20</v>
      </c>
      <c r="K51" s="65" t="s">
        <v>20</v>
      </c>
      <c r="L51" s="65" t="s">
        <v>20</v>
      </c>
      <c r="M51" s="65"/>
      <c r="N51" s="65">
        <v>20957.900000000001</v>
      </c>
      <c r="O51" s="65">
        <v>20957.900000000001</v>
      </c>
      <c r="P51" s="26"/>
      <c r="Q51" s="29"/>
      <c r="R51" s="29"/>
      <c r="S51" s="30"/>
      <c r="T51" s="93">
        <f>SUM(N51:O51)</f>
        <v>41915.800000000003</v>
      </c>
      <c r="U51" s="94"/>
      <c r="W51" s="72" t="s">
        <v>607</v>
      </c>
      <c r="X51" s="57">
        <f>U158</f>
        <v>1187.44</v>
      </c>
      <c r="Y51" s="56">
        <f t="shared" si="0"/>
        <v>7.7348415996527113E-4</v>
      </c>
    </row>
    <row r="52" spans="1:25" ht="39" customHeight="1" x14ac:dyDescent="0.25">
      <c r="A52" s="4" t="s">
        <v>111</v>
      </c>
      <c r="B52" s="4" t="s">
        <v>112</v>
      </c>
      <c r="C52" s="17"/>
      <c r="D52" s="17"/>
      <c r="E52" s="17"/>
      <c r="F52" s="17"/>
      <c r="G52" s="25"/>
      <c r="H52" s="107" t="s">
        <v>377</v>
      </c>
      <c r="I52" s="87" t="s">
        <v>456</v>
      </c>
      <c r="J52" s="63" t="s">
        <v>20</v>
      </c>
      <c r="K52" s="63" t="s">
        <v>20</v>
      </c>
      <c r="L52" s="63" t="s">
        <v>20</v>
      </c>
      <c r="M52" s="63" t="s">
        <v>20</v>
      </c>
      <c r="N52" s="63"/>
      <c r="O52" s="63">
        <v>947.38</v>
      </c>
      <c r="P52" s="16"/>
      <c r="Q52" s="17"/>
      <c r="R52" s="17"/>
      <c r="S52" s="17"/>
      <c r="T52" s="25"/>
      <c r="U52" s="89">
        <f>SUM(O52:O54)</f>
        <v>18961.589999999997</v>
      </c>
      <c r="W52" s="72" t="s">
        <v>608</v>
      </c>
      <c r="X52" s="57">
        <f>U160</f>
        <v>27897.54</v>
      </c>
      <c r="Y52" s="56">
        <f>X52/$U$164</f>
        <v>1.8172122626825399E-2</v>
      </c>
    </row>
    <row r="53" spans="1:25" ht="24" customHeight="1" x14ac:dyDescent="0.25">
      <c r="A53" s="4" t="s">
        <v>113</v>
      </c>
      <c r="B53" s="4" t="s">
        <v>114</v>
      </c>
      <c r="C53" s="17"/>
      <c r="D53" s="17"/>
      <c r="E53" s="17"/>
      <c r="F53" s="17"/>
      <c r="G53" s="18"/>
      <c r="H53" s="107"/>
      <c r="I53" s="87" t="s">
        <v>457</v>
      </c>
      <c r="J53" s="63" t="s">
        <v>20</v>
      </c>
      <c r="K53" s="63" t="s">
        <v>20</v>
      </c>
      <c r="L53" s="63" t="s">
        <v>20</v>
      </c>
      <c r="M53" s="63" t="s">
        <v>20</v>
      </c>
      <c r="N53" s="63"/>
      <c r="O53" s="63">
        <v>9272.08</v>
      </c>
      <c r="P53" s="16"/>
      <c r="Q53" s="17"/>
      <c r="R53" s="17"/>
      <c r="S53" s="17"/>
      <c r="T53" s="18"/>
      <c r="U53" s="90"/>
      <c r="W53" s="73" t="s">
        <v>609</v>
      </c>
      <c r="X53" s="74">
        <f>SUM(X5:X52)</f>
        <v>1535183.3449999995</v>
      </c>
      <c r="Y53" s="75">
        <f t="shared" si="0"/>
        <v>0.99999999999999967</v>
      </c>
    </row>
    <row r="54" spans="1:25" ht="39" customHeight="1" x14ac:dyDescent="0.25">
      <c r="A54" s="4" t="s">
        <v>115</v>
      </c>
      <c r="B54" s="4" t="s">
        <v>116</v>
      </c>
      <c r="C54" s="17"/>
      <c r="D54" s="17"/>
      <c r="E54" s="17"/>
      <c r="F54" s="17"/>
      <c r="G54" s="21"/>
      <c r="H54" s="107"/>
      <c r="I54" s="87" t="s">
        <v>458</v>
      </c>
      <c r="J54" s="63" t="s">
        <v>20</v>
      </c>
      <c r="K54" s="63" t="s">
        <v>20</v>
      </c>
      <c r="L54" s="63" t="s">
        <v>20</v>
      </c>
      <c r="M54" s="63" t="s">
        <v>20</v>
      </c>
      <c r="N54" s="63"/>
      <c r="O54" s="63">
        <v>8742.1299999999992</v>
      </c>
      <c r="P54" s="16"/>
      <c r="Q54" s="17"/>
      <c r="R54" s="17"/>
      <c r="S54" s="17"/>
      <c r="T54" s="21"/>
      <c r="U54" s="90"/>
      <c r="V54" s="97"/>
      <c r="W54" s="97"/>
      <c r="X54" s="97"/>
      <c r="Y54" s="97"/>
    </row>
    <row r="55" spans="1:25" ht="25.95" customHeight="1" x14ac:dyDescent="0.25">
      <c r="A55" s="4" t="s">
        <v>117</v>
      </c>
      <c r="B55" s="4" t="s">
        <v>118</v>
      </c>
      <c r="C55" s="17"/>
      <c r="D55" s="17"/>
      <c r="E55" s="17"/>
      <c r="F55" s="18"/>
      <c r="G55" s="90" t="s">
        <v>378</v>
      </c>
      <c r="H55" s="36"/>
      <c r="I55" s="87" t="s">
        <v>459</v>
      </c>
      <c r="J55" s="63" t="s">
        <v>20</v>
      </c>
      <c r="K55" s="63" t="s">
        <v>20</v>
      </c>
      <c r="L55" s="63" t="s">
        <v>20</v>
      </c>
      <c r="M55" s="63" t="s">
        <v>20</v>
      </c>
      <c r="N55" s="63">
        <v>1820.04</v>
      </c>
      <c r="O55" s="63"/>
      <c r="P55" s="16"/>
      <c r="Q55" s="17"/>
      <c r="R55" s="17"/>
      <c r="S55" s="18"/>
      <c r="T55" s="89">
        <f>SUM(N55:N57)</f>
        <v>5885.74</v>
      </c>
      <c r="U55" s="23"/>
      <c r="V55" s="97"/>
      <c r="W55" s="97"/>
      <c r="X55" s="97"/>
      <c r="Y55" s="97"/>
    </row>
    <row r="56" spans="1:25" ht="25.95" customHeight="1" x14ac:dyDescent="0.25">
      <c r="A56" s="4" t="s">
        <v>119</v>
      </c>
      <c r="B56" s="4" t="s">
        <v>120</v>
      </c>
      <c r="C56" s="17"/>
      <c r="D56" s="17"/>
      <c r="E56" s="17"/>
      <c r="F56" s="18"/>
      <c r="G56" s="90"/>
      <c r="H56" s="37"/>
      <c r="I56" s="87" t="s">
        <v>460</v>
      </c>
      <c r="J56" s="63" t="s">
        <v>20</v>
      </c>
      <c r="K56" s="63" t="s">
        <v>20</v>
      </c>
      <c r="L56" s="63" t="s">
        <v>20</v>
      </c>
      <c r="M56" s="63" t="s">
        <v>20</v>
      </c>
      <c r="N56" s="63">
        <v>3690</v>
      </c>
      <c r="O56" s="63"/>
      <c r="P56" s="16"/>
      <c r="Q56" s="17"/>
      <c r="R56" s="17"/>
      <c r="S56" s="18"/>
      <c r="T56" s="90"/>
      <c r="U56" s="16"/>
      <c r="V56" s="97"/>
      <c r="W56" s="97"/>
      <c r="X56" s="97"/>
      <c r="Y56" s="97"/>
    </row>
    <row r="57" spans="1:25" ht="25.95" customHeight="1" x14ac:dyDescent="0.25">
      <c r="A57" s="4" t="s">
        <v>121</v>
      </c>
      <c r="B57" s="4" t="s">
        <v>122</v>
      </c>
      <c r="C57" s="17"/>
      <c r="D57" s="17"/>
      <c r="E57" s="17"/>
      <c r="F57" s="18"/>
      <c r="G57" s="90"/>
      <c r="H57" s="37"/>
      <c r="I57" s="87" t="s">
        <v>461</v>
      </c>
      <c r="J57" s="63" t="s">
        <v>20</v>
      </c>
      <c r="K57" s="63" t="s">
        <v>20</v>
      </c>
      <c r="L57" s="63" t="s">
        <v>20</v>
      </c>
      <c r="M57" s="63" t="s">
        <v>20</v>
      </c>
      <c r="N57" s="63">
        <v>375.7</v>
      </c>
      <c r="O57" s="63"/>
      <c r="P57" s="16"/>
      <c r="Q57" s="17"/>
      <c r="R57" s="17"/>
      <c r="S57" s="18"/>
      <c r="T57" s="90"/>
      <c r="U57" s="16"/>
      <c r="V57" s="97"/>
      <c r="W57" s="97"/>
      <c r="X57" s="97"/>
      <c r="Y57" s="97"/>
    </row>
    <row r="58" spans="1:25" ht="24" customHeight="1" x14ac:dyDescent="0.25">
      <c r="A58" s="3" t="s">
        <v>123</v>
      </c>
      <c r="B58" s="3" t="s">
        <v>124</v>
      </c>
      <c r="C58" s="13"/>
      <c r="D58" s="14"/>
      <c r="E58" s="14"/>
      <c r="F58" s="14"/>
      <c r="G58" s="32"/>
      <c r="H58" s="15" t="s">
        <v>354</v>
      </c>
      <c r="I58" s="86" t="s">
        <v>462</v>
      </c>
      <c r="J58" s="68"/>
      <c r="K58" s="66" t="s">
        <v>20</v>
      </c>
      <c r="L58" s="66" t="s">
        <v>20</v>
      </c>
      <c r="M58" s="66" t="s">
        <v>20</v>
      </c>
      <c r="N58" s="66" t="s">
        <v>20</v>
      </c>
      <c r="O58" s="66" t="s">
        <v>20</v>
      </c>
      <c r="P58" s="46"/>
      <c r="Q58" s="14"/>
      <c r="R58" s="14"/>
      <c r="S58" s="14"/>
      <c r="T58" s="32"/>
      <c r="U58" s="14"/>
      <c r="V58" s="97"/>
      <c r="W58" s="97"/>
      <c r="X58" s="97"/>
      <c r="Y58" s="97"/>
    </row>
    <row r="59" spans="1:25" ht="25.95" customHeight="1" x14ac:dyDescent="0.25">
      <c r="A59" s="4" t="s">
        <v>125</v>
      </c>
      <c r="B59" s="4" t="s">
        <v>126</v>
      </c>
      <c r="C59" s="90" t="s">
        <v>379</v>
      </c>
      <c r="D59" s="16"/>
      <c r="E59" s="17"/>
      <c r="F59" s="17"/>
      <c r="G59" s="17"/>
      <c r="H59" s="18"/>
      <c r="I59" s="87" t="s">
        <v>463</v>
      </c>
      <c r="J59" s="63">
        <v>7687.61</v>
      </c>
      <c r="K59" s="63"/>
      <c r="L59" s="63" t="s">
        <v>20</v>
      </c>
      <c r="M59" s="63" t="s">
        <v>20</v>
      </c>
      <c r="N59" s="63" t="s">
        <v>20</v>
      </c>
      <c r="O59" s="63" t="s">
        <v>20</v>
      </c>
      <c r="P59" s="91">
        <f>SUM(J59:J60)</f>
        <v>21342.66</v>
      </c>
      <c r="Q59" s="16"/>
      <c r="R59" s="17"/>
      <c r="S59" s="17"/>
      <c r="T59" s="17"/>
      <c r="U59" s="17"/>
      <c r="V59" s="97"/>
      <c r="W59" s="97"/>
      <c r="X59" s="97"/>
      <c r="Y59" s="97"/>
    </row>
    <row r="60" spans="1:25" ht="39" customHeight="1" x14ac:dyDescent="0.25">
      <c r="A60" s="4" t="s">
        <v>127</v>
      </c>
      <c r="B60" s="4" t="s">
        <v>128</v>
      </c>
      <c r="C60" s="90"/>
      <c r="D60" s="16"/>
      <c r="E60" s="17"/>
      <c r="F60" s="17"/>
      <c r="G60" s="17"/>
      <c r="H60" s="18"/>
      <c r="I60" s="87" t="s">
        <v>464</v>
      </c>
      <c r="J60" s="63">
        <v>13655.05</v>
      </c>
      <c r="K60" s="63"/>
      <c r="L60" s="63" t="s">
        <v>20</v>
      </c>
      <c r="M60" s="63" t="s">
        <v>20</v>
      </c>
      <c r="N60" s="63" t="s">
        <v>20</v>
      </c>
      <c r="O60" s="63" t="s">
        <v>20</v>
      </c>
      <c r="P60" s="92"/>
      <c r="Q60" s="16"/>
      <c r="R60" s="17"/>
      <c r="S60" s="17"/>
      <c r="T60" s="17"/>
      <c r="U60" s="17"/>
      <c r="V60" s="97"/>
      <c r="W60" s="97"/>
      <c r="X60" s="97"/>
      <c r="Y60" s="97"/>
    </row>
    <row r="61" spans="1:25" ht="24" customHeight="1" x14ac:dyDescent="0.25">
      <c r="A61" s="3" t="s">
        <v>129</v>
      </c>
      <c r="B61" s="3" t="s">
        <v>130</v>
      </c>
      <c r="C61" s="32"/>
      <c r="D61" s="14"/>
      <c r="E61" s="14"/>
      <c r="F61" s="13"/>
      <c r="G61" s="14"/>
      <c r="H61" s="15" t="s">
        <v>354</v>
      </c>
      <c r="I61" s="86" t="s">
        <v>541</v>
      </c>
      <c r="J61" s="66" t="s">
        <v>20</v>
      </c>
      <c r="K61" s="66" t="s">
        <v>20</v>
      </c>
      <c r="L61" s="66" t="s">
        <v>20</v>
      </c>
      <c r="M61" s="68"/>
      <c r="N61" s="66" t="s">
        <v>20</v>
      </c>
      <c r="O61" s="66" t="s">
        <v>20</v>
      </c>
      <c r="P61" s="51"/>
      <c r="Q61" s="14"/>
      <c r="R61" s="14"/>
      <c r="S61" s="13"/>
      <c r="T61" s="14"/>
      <c r="U61" s="14"/>
      <c r="V61" s="97"/>
      <c r="W61" s="97"/>
      <c r="X61" s="97"/>
      <c r="Y61" s="97"/>
    </row>
    <row r="62" spans="1:25" ht="39" customHeight="1" x14ac:dyDescent="0.25">
      <c r="A62" s="4" t="s">
        <v>131</v>
      </c>
      <c r="B62" s="4" t="s">
        <v>132</v>
      </c>
      <c r="C62" s="17"/>
      <c r="D62" s="17"/>
      <c r="E62" s="18"/>
      <c r="F62" s="90" t="s">
        <v>380</v>
      </c>
      <c r="G62" s="16"/>
      <c r="H62" s="18"/>
      <c r="I62" s="87" t="s">
        <v>549</v>
      </c>
      <c r="J62" s="63" t="s">
        <v>20</v>
      </c>
      <c r="K62" s="63" t="s">
        <v>20</v>
      </c>
      <c r="L62" s="63"/>
      <c r="M62" s="63">
        <v>2012.22</v>
      </c>
      <c r="N62" s="63" t="s">
        <v>20</v>
      </c>
      <c r="O62" s="63" t="s">
        <v>20</v>
      </c>
      <c r="P62" s="16"/>
      <c r="Q62" s="17"/>
      <c r="R62" s="18"/>
      <c r="S62" s="89">
        <f>SUM(M62:M69)</f>
        <v>19931.240000000002</v>
      </c>
      <c r="T62" s="16"/>
      <c r="U62" s="17"/>
      <c r="V62" s="97"/>
      <c r="W62" s="97"/>
      <c r="X62" s="97"/>
      <c r="Y62" s="97"/>
    </row>
    <row r="63" spans="1:25" ht="39" customHeight="1" x14ac:dyDescent="0.25">
      <c r="A63" s="4" t="s">
        <v>133</v>
      </c>
      <c r="B63" s="4" t="s">
        <v>134</v>
      </c>
      <c r="C63" s="17"/>
      <c r="D63" s="17"/>
      <c r="E63" s="18"/>
      <c r="F63" s="90"/>
      <c r="G63" s="16"/>
      <c r="H63" s="18"/>
      <c r="I63" s="87" t="s">
        <v>548</v>
      </c>
      <c r="J63" s="63"/>
      <c r="K63" s="63" t="s">
        <v>20</v>
      </c>
      <c r="L63" s="63"/>
      <c r="M63" s="63">
        <v>1725.46</v>
      </c>
      <c r="N63" s="63" t="s">
        <v>20</v>
      </c>
      <c r="O63" s="63" t="s">
        <v>20</v>
      </c>
      <c r="P63" s="16"/>
      <c r="Q63" s="17"/>
      <c r="R63" s="18"/>
      <c r="S63" s="90"/>
      <c r="T63" s="16"/>
      <c r="U63" s="17"/>
      <c r="V63" s="97"/>
      <c r="W63" s="97"/>
      <c r="X63" s="97"/>
      <c r="Y63" s="97"/>
    </row>
    <row r="64" spans="1:25" ht="39" customHeight="1" x14ac:dyDescent="0.25">
      <c r="A64" s="4" t="s">
        <v>135</v>
      </c>
      <c r="B64" s="4" t="s">
        <v>136</v>
      </c>
      <c r="C64" s="17"/>
      <c r="D64" s="17"/>
      <c r="E64" s="18"/>
      <c r="F64" s="90"/>
      <c r="G64" s="16"/>
      <c r="H64" s="18"/>
      <c r="I64" s="87" t="s">
        <v>547</v>
      </c>
      <c r="J64" s="63" t="s">
        <v>20</v>
      </c>
      <c r="K64" s="63" t="s">
        <v>20</v>
      </c>
      <c r="L64" s="63"/>
      <c r="M64" s="63">
        <v>1705.73</v>
      </c>
      <c r="N64" s="63" t="s">
        <v>20</v>
      </c>
      <c r="O64" s="63" t="s">
        <v>20</v>
      </c>
      <c r="P64" s="16"/>
      <c r="Q64" s="17"/>
      <c r="R64" s="18"/>
      <c r="S64" s="90"/>
      <c r="T64" s="16"/>
      <c r="U64" s="17"/>
      <c r="V64" s="97"/>
      <c r="W64" s="97"/>
      <c r="X64" s="97"/>
      <c r="Y64" s="97"/>
    </row>
    <row r="65" spans="1:25" ht="24" customHeight="1" x14ac:dyDescent="0.25">
      <c r="A65" s="4" t="s">
        <v>137</v>
      </c>
      <c r="B65" s="4" t="s">
        <v>138</v>
      </c>
      <c r="C65" s="17"/>
      <c r="D65" s="17"/>
      <c r="E65" s="18"/>
      <c r="F65" s="90"/>
      <c r="G65" s="16"/>
      <c r="H65" s="18"/>
      <c r="I65" s="87" t="s">
        <v>546</v>
      </c>
      <c r="J65" s="63" t="s">
        <v>20</v>
      </c>
      <c r="K65" s="63" t="s">
        <v>20</v>
      </c>
      <c r="L65" s="63"/>
      <c r="M65" s="63">
        <v>1887.3</v>
      </c>
      <c r="N65" s="63" t="s">
        <v>20</v>
      </c>
      <c r="O65" s="63" t="s">
        <v>20</v>
      </c>
      <c r="P65" s="16"/>
      <c r="Q65" s="17"/>
      <c r="R65" s="18"/>
      <c r="S65" s="90"/>
      <c r="T65" s="16"/>
      <c r="U65" s="17"/>
      <c r="V65" s="97"/>
      <c r="W65" s="97"/>
      <c r="X65" s="97"/>
      <c r="Y65" s="97"/>
    </row>
    <row r="66" spans="1:25" ht="24" customHeight="1" x14ac:dyDescent="0.25">
      <c r="A66" s="4" t="s">
        <v>139</v>
      </c>
      <c r="B66" s="4" t="s">
        <v>140</v>
      </c>
      <c r="C66" s="17"/>
      <c r="D66" s="17"/>
      <c r="E66" s="18"/>
      <c r="F66" s="90"/>
      <c r="G66" s="16"/>
      <c r="H66" s="18"/>
      <c r="I66" s="87" t="s">
        <v>545</v>
      </c>
      <c r="J66" s="63" t="s">
        <v>20</v>
      </c>
      <c r="K66" s="63" t="s">
        <v>20</v>
      </c>
      <c r="L66" s="63"/>
      <c r="M66" s="63">
        <v>1360.04</v>
      </c>
      <c r="N66" s="63" t="s">
        <v>20</v>
      </c>
      <c r="O66" s="63" t="s">
        <v>20</v>
      </c>
      <c r="P66" s="16"/>
      <c r="Q66" s="17"/>
      <c r="R66" s="18"/>
      <c r="S66" s="90"/>
      <c r="T66" s="16"/>
      <c r="U66" s="17"/>
      <c r="V66" s="97"/>
      <c r="W66" s="97"/>
      <c r="X66" s="97"/>
      <c r="Y66" s="97"/>
    </row>
    <row r="67" spans="1:25" ht="25.95" customHeight="1" x14ac:dyDescent="0.25">
      <c r="A67" s="4" t="s">
        <v>141</v>
      </c>
      <c r="B67" s="4" t="s">
        <v>142</v>
      </c>
      <c r="C67" s="17"/>
      <c r="D67" s="17"/>
      <c r="E67" s="18"/>
      <c r="F67" s="90"/>
      <c r="G67" s="16"/>
      <c r="H67" s="18"/>
      <c r="I67" s="87" t="s">
        <v>544</v>
      </c>
      <c r="J67" s="63" t="s">
        <v>20</v>
      </c>
      <c r="K67" s="63" t="s">
        <v>20</v>
      </c>
      <c r="L67" s="63"/>
      <c r="M67" s="63">
        <v>1336.92</v>
      </c>
      <c r="N67" s="63" t="s">
        <v>20</v>
      </c>
      <c r="O67" s="63" t="s">
        <v>20</v>
      </c>
      <c r="P67" s="16"/>
      <c r="Q67" s="17"/>
      <c r="R67" s="18"/>
      <c r="S67" s="90"/>
      <c r="T67" s="16"/>
      <c r="U67" s="17"/>
      <c r="V67" s="97"/>
      <c r="W67" s="97"/>
      <c r="X67" s="97"/>
      <c r="Y67" s="97"/>
    </row>
    <row r="68" spans="1:25" ht="39" customHeight="1" x14ac:dyDescent="0.25">
      <c r="A68" s="5" t="s">
        <v>143</v>
      </c>
      <c r="B68" s="5" t="s">
        <v>144</v>
      </c>
      <c r="C68" s="39"/>
      <c r="D68" s="39"/>
      <c r="E68" s="30"/>
      <c r="F68" s="90"/>
      <c r="G68" s="26"/>
      <c r="H68" s="30"/>
      <c r="I68" s="87" t="s">
        <v>543</v>
      </c>
      <c r="J68" s="65" t="s">
        <v>20</v>
      </c>
      <c r="K68" s="65" t="s">
        <v>20</v>
      </c>
      <c r="L68" s="65"/>
      <c r="M68" s="65">
        <v>4888.5200000000004</v>
      </c>
      <c r="N68" s="65" t="s">
        <v>20</v>
      </c>
      <c r="O68" s="65" t="s">
        <v>20</v>
      </c>
      <c r="P68" s="26"/>
      <c r="Q68" s="39"/>
      <c r="R68" s="30"/>
      <c r="S68" s="90"/>
      <c r="T68" s="26"/>
      <c r="U68" s="39"/>
      <c r="V68" s="97"/>
      <c r="W68" s="97"/>
      <c r="X68" s="97"/>
      <c r="Y68" s="97"/>
    </row>
    <row r="69" spans="1:25" ht="39" customHeight="1" x14ac:dyDescent="0.25">
      <c r="A69" s="5" t="s">
        <v>145</v>
      </c>
      <c r="B69" s="5" t="s">
        <v>146</v>
      </c>
      <c r="C69" s="39"/>
      <c r="D69" s="39"/>
      <c r="E69" s="30"/>
      <c r="F69" s="90"/>
      <c r="G69" s="26"/>
      <c r="H69" s="30"/>
      <c r="I69" s="87" t="s">
        <v>542</v>
      </c>
      <c r="J69" s="65" t="s">
        <v>20</v>
      </c>
      <c r="K69" s="65" t="s">
        <v>20</v>
      </c>
      <c r="L69" s="65"/>
      <c r="M69" s="65">
        <v>5015.05</v>
      </c>
      <c r="N69" s="65" t="s">
        <v>20</v>
      </c>
      <c r="O69" s="65" t="s">
        <v>20</v>
      </c>
      <c r="P69" s="26"/>
      <c r="Q69" s="39"/>
      <c r="R69" s="30"/>
      <c r="S69" s="90"/>
      <c r="T69" s="26"/>
      <c r="U69" s="39"/>
      <c r="V69" s="97"/>
      <c r="W69" s="97"/>
      <c r="X69" s="97"/>
      <c r="Y69" s="97"/>
    </row>
    <row r="70" spans="1:25" ht="24" customHeight="1" x14ac:dyDescent="0.25">
      <c r="A70" s="3" t="s">
        <v>147</v>
      </c>
      <c r="B70" s="3" t="s">
        <v>148</v>
      </c>
      <c r="C70" s="14"/>
      <c r="D70" s="14"/>
      <c r="E70" s="14"/>
      <c r="F70" s="32"/>
      <c r="G70" s="14"/>
      <c r="H70" s="15" t="s">
        <v>354</v>
      </c>
      <c r="I70" s="86" t="s">
        <v>550</v>
      </c>
      <c r="J70" s="66" t="s">
        <v>20</v>
      </c>
      <c r="K70" s="66" t="s">
        <v>20</v>
      </c>
      <c r="L70" s="66" t="s">
        <v>20</v>
      </c>
      <c r="M70" s="66" t="s">
        <v>20</v>
      </c>
      <c r="N70" s="66" t="s">
        <v>20</v>
      </c>
      <c r="O70" s="68"/>
      <c r="P70" s="49"/>
      <c r="Q70" s="14"/>
      <c r="R70" s="14"/>
      <c r="S70" s="32"/>
      <c r="T70" s="14"/>
      <c r="U70" s="13"/>
      <c r="V70" s="97"/>
      <c r="W70" s="97"/>
      <c r="X70" s="97"/>
      <c r="Y70" s="97"/>
    </row>
    <row r="71" spans="1:25" ht="39" customHeight="1" x14ac:dyDescent="0.25">
      <c r="A71" s="4" t="s">
        <v>149</v>
      </c>
      <c r="B71" s="4" t="s">
        <v>150</v>
      </c>
      <c r="C71" s="17"/>
      <c r="D71" s="17"/>
      <c r="E71" s="17"/>
      <c r="F71" s="17"/>
      <c r="G71" s="18"/>
      <c r="H71" s="107" t="s">
        <v>381</v>
      </c>
      <c r="I71" s="87" t="s">
        <v>551</v>
      </c>
      <c r="J71" s="63" t="s">
        <v>20</v>
      </c>
      <c r="K71" s="63" t="s">
        <v>20</v>
      </c>
      <c r="L71" s="63" t="s">
        <v>20</v>
      </c>
      <c r="M71" s="63" t="s">
        <v>20</v>
      </c>
      <c r="N71" s="63"/>
      <c r="O71" s="63">
        <v>439.44</v>
      </c>
      <c r="P71" s="16"/>
      <c r="Q71" s="17"/>
      <c r="R71" s="17"/>
      <c r="S71" s="17"/>
      <c r="T71" s="18"/>
      <c r="U71" s="89">
        <f>SUM(O71:O75)</f>
        <v>1347.5400000000002</v>
      </c>
      <c r="V71" s="97"/>
      <c r="W71" s="97"/>
      <c r="X71" s="97"/>
      <c r="Y71" s="97"/>
    </row>
    <row r="72" spans="1:25" ht="25.95" customHeight="1" x14ac:dyDescent="0.25">
      <c r="A72" s="4" t="s">
        <v>151</v>
      </c>
      <c r="B72" s="4" t="s">
        <v>152</v>
      </c>
      <c r="C72" s="17"/>
      <c r="D72" s="17"/>
      <c r="E72" s="17"/>
      <c r="F72" s="17"/>
      <c r="G72" s="18"/>
      <c r="H72" s="107"/>
      <c r="I72" s="87" t="s">
        <v>552</v>
      </c>
      <c r="J72" s="63" t="s">
        <v>20</v>
      </c>
      <c r="K72" s="63" t="s">
        <v>20</v>
      </c>
      <c r="L72" s="63" t="s">
        <v>20</v>
      </c>
      <c r="M72" s="63" t="s">
        <v>20</v>
      </c>
      <c r="N72" s="63"/>
      <c r="O72" s="63">
        <v>497.48</v>
      </c>
      <c r="P72" s="16"/>
      <c r="Q72" s="17"/>
      <c r="R72" s="17"/>
      <c r="S72" s="17"/>
      <c r="T72" s="18"/>
      <c r="U72" s="90"/>
      <c r="V72" s="97"/>
      <c r="W72" s="97"/>
      <c r="X72" s="97"/>
      <c r="Y72" s="97"/>
    </row>
    <row r="73" spans="1:25" ht="39" customHeight="1" x14ac:dyDescent="0.25">
      <c r="A73" s="4" t="s">
        <v>153</v>
      </c>
      <c r="B73" s="4" t="s">
        <v>154</v>
      </c>
      <c r="C73" s="17"/>
      <c r="D73" s="17"/>
      <c r="E73" s="17"/>
      <c r="F73" s="17"/>
      <c r="G73" s="18"/>
      <c r="H73" s="107"/>
      <c r="I73" s="87" t="s">
        <v>555</v>
      </c>
      <c r="J73" s="63" t="s">
        <v>20</v>
      </c>
      <c r="K73" s="63" t="s">
        <v>20</v>
      </c>
      <c r="L73" s="63" t="s">
        <v>20</v>
      </c>
      <c r="M73" s="63" t="s">
        <v>20</v>
      </c>
      <c r="N73" s="63"/>
      <c r="O73" s="63">
        <v>51.74</v>
      </c>
      <c r="P73" s="16"/>
      <c r="Q73" s="17"/>
      <c r="R73" s="17"/>
      <c r="S73" s="17"/>
      <c r="T73" s="18"/>
      <c r="U73" s="90"/>
      <c r="V73" s="97"/>
      <c r="W73" s="97"/>
      <c r="X73" s="97"/>
      <c r="Y73" s="97"/>
    </row>
    <row r="74" spans="1:25" ht="39" customHeight="1" x14ac:dyDescent="0.25">
      <c r="A74" s="4" t="s">
        <v>155</v>
      </c>
      <c r="B74" s="4" t="s">
        <v>156</v>
      </c>
      <c r="C74" s="17"/>
      <c r="D74" s="17"/>
      <c r="E74" s="17"/>
      <c r="F74" s="17"/>
      <c r="G74" s="18"/>
      <c r="H74" s="107"/>
      <c r="I74" s="87" t="s">
        <v>554</v>
      </c>
      <c r="J74" s="63" t="s">
        <v>20</v>
      </c>
      <c r="K74" s="63" t="s">
        <v>20</v>
      </c>
      <c r="L74" s="63" t="s">
        <v>20</v>
      </c>
      <c r="M74" s="63" t="s">
        <v>20</v>
      </c>
      <c r="N74" s="63"/>
      <c r="O74" s="63">
        <v>94.44</v>
      </c>
      <c r="P74" s="16"/>
      <c r="Q74" s="17"/>
      <c r="R74" s="17"/>
      <c r="S74" s="17"/>
      <c r="T74" s="18"/>
      <c r="U74" s="90"/>
      <c r="V74" s="97"/>
      <c r="W74" s="97"/>
      <c r="X74" s="97"/>
      <c r="Y74" s="97"/>
    </row>
    <row r="75" spans="1:25" ht="39" customHeight="1" x14ac:dyDescent="0.25">
      <c r="A75" s="4" t="s">
        <v>157</v>
      </c>
      <c r="B75" s="4" t="s">
        <v>158</v>
      </c>
      <c r="C75" s="17"/>
      <c r="D75" s="17"/>
      <c r="E75" s="17"/>
      <c r="F75" s="17"/>
      <c r="G75" s="18"/>
      <c r="H75" s="107"/>
      <c r="I75" s="87" t="s">
        <v>553</v>
      </c>
      <c r="J75" s="63" t="s">
        <v>20</v>
      </c>
      <c r="K75" s="63" t="s">
        <v>20</v>
      </c>
      <c r="L75" s="63" t="s">
        <v>20</v>
      </c>
      <c r="M75" s="63" t="s">
        <v>20</v>
      </c>
      <c r="N75" s="63"/>
      <c r="O75" s="63">
        <v>264.44</v>
      </c>
      <c r="P75" s="16"/>
      <c r="Q75" s="17"/>
      <c r="R75" s="17"/>
      <c r="S75" s="17"/>
      <c r="T75" s="18"/>
      <c r="U75" s="90"/>
      <c r="V75" s="97"/>
      <c r="W75" s="97"/>
      <c r="X75" s="97"/>
      <c r="Y75" s="97"/>
    </row>
    <row r="76" spans="1:25" ht="24" customHeight="1" x14ac:dyDescent="0.25">
      <c r="A76" s="3" t="s">
        <v>159</v>
      </c>
      <c r="B76" s="3" t="s">
        <v>160</v>
      </c>
      <c r="C76" s="14"/>
      <c r="D76" s="14"/>
      <c r="E76" s="14"/>
      <c r="F76" s="14"/>
      <c r="G76" s="14"/>
      <c r="H76" s="40"/>
      <c r="I76" s="86" t="s">
        <v>556</v>
      </c>
      <c r="J76" s="68"/>
      <c r="K76" s="68"/>
      <c r="L76" s="68"/>
      <c r="M76" s="68"/>
      <c r="N76" s="66" t="s">
        <v>20</v>
      </c>
      <c r="O76" s="66" t="s">
        <v>20</v>
      </c>
      <c r="P76" s="49"/>
      <c r="Q76" s="14"/>
      <c r="R76" s="14"/>
      <c r="S76" s="14"/>
      <c r="T76" s="14"/>
      <c r="U76" s="32"/>
      <c r="V76" s="97"/>
      <c r="W76" s="97"/>
      <c r="X76" s="97"/>
      <c r="Y76" s="97"/>
    </row>
    <row r="77" spans="1:25" ht="24" customHeight="1" x14ac:dyDescent="0.25">
      <c r="A77" s="3" t="s">
        <v>161</v>
      </c>
      <c r="B77" s="3" t="s">
        <v>162</v>
      </c>
      <c r="C77" s="14"/>
      <c r="D77" s="14"/>
      <c r="E77" s="14"/>
      <c r="F77" s="13"/>
      <c r="G77" s="14"/>
      <c r="H77" s="15" t="s">
        <v>354</v>
      </c>
      <c r="I77" s="86" t="s">
        <v>540</v>
      </c>
      <c r="J77" s="66" t="s">
        <v>20</v>
      </c>
      <c r="K77" s="66" t="s">
        <v>20</v>
      </c>
      <c r="L77" s="66"/>
      <c r="M77" s="68"/>
      <c r="N77" s="66" t="s">
        <v>20</v>
      </c>
      <c r="O77" s="66" t="s">
        <v>20</v>
      </c>
      <c r="P77" s="49"/>
      <c r="Q77" s="14"/>
      <c r="R77" s="14"/>
      <c r="S77" s="13"/>
      <c r="T77" s="14"/>
      <c r="U77" s="14"/>
      <c r="V77" s="97"/>
      <c r="W77" s="97"/>
      <c r="X77" s="97"/>
      <c r="Y77" s="97"/>
    </row>
    <row r="78" spans="1:25" ht="25.95" customHeight="1" x14ac:dyDescent="0.25">
      <c r="A78" s="4" t="s">
        <v>163</v>
      </c>
      <c r="B78" s="4" t="s">
        <v>164</v>
      </c>
      <c r="C78" s="17"/>
      <c r="D78" s="17"/>
      <c r="E78" s="18"/>
      <c r="F78" s="90" t="s">
        <v>382</v>
      </c>
      <c r="G78" s="16"/>
      <c r="H78" s="18"/>
      <c r="I78" s="87" t="s">
        <v>539</v>
      </c>
      <c r="J78" s="63" t="s">
        <v>20</v>
      </c>
      <c r="K78" s="63" t="s">
        <v>20</v>
      </c>
      <c r="L78" s="63"/>
      <c r="M78" s="63">
        <v>55358.42</v>
      </c>
      <c r="N78" s="63" t="s">
        <v>20</v>
      </c>
      <c r="O78" s="63" t="s">
        <v>20</v>
      </c>
      <c r="P78" s="16"/>
      <c r="Q78" s="17"/>
      <c r="R78" s="18"/>
      <c r="S78" s="89">
        <f>SUM(M78:M83)</f>
        <v>214289.21</v>
      </c>
      <c r="T78" s="16"/>
      <c r="U78" s="17"/>
      <c r="V78" s="97"/>
      <c r="W78" s="97"/>
      <c r="X78" s="97"/>
      <c r="Y78" s="97"/>
    </row>
    <row r="79" spans="1:25" ht="25.95" customHeight="1" x14ac:dyDescent="0.25">
      <c r="A79" s="4" t="s">
        <v>165</v>
      </c>
      <c r="B79" s="4" t="s">
        <v>166</v>
      </c>
      <c r="C79" s="17"/>
      <c r="D79" s="17"/>
      <c r="E79" s="18"/>
      <c r="F79" s="90"/>
      <c r="G79" s="16"/>
      <c r="H79" s="18"/>
      <c r="I79" s="87" t="s">
        <v>538</v>
      </c>
      <c r="J79" s="63" t="s">
        <v>20</v>
      </c>
      <c r="K79" s="63" t="s">
        <v>20</v>
      </c>
      <c r="L79" s="63"/>
      <c r="M79" s="63">
        <v>44512.79</v>
      </c>
      <c r="N79" s="63" t="s">
        <v>20</v>
      </c>
      <c r="O79" s="63" t="s">
        <v>20</v>
      </c>
      <c r="P79" s="16"/>
      <c r="Q79" s="17"/>
      <c r="R79" s="18"/>
      <c r="S79" s="90"/>
      <c r="T79" s="16"/>
      <c r="U79" s="17"/>
      <c r="V79" s="97"/>
      <c r="W79" s="97"/>
      <c r="X79" s="97"/>
      <c r="Y79" s="97"/>
    </row>
    <row r="80" spans="1:25" ht="24" customHeight="1" x14ac:dyDescent="0.25">
      <c r="A80" s="4" t="s">
        <v>167</v>
      </c>
      <c r="B80" s="4" t="s">
        <v>168</v>
      </c>
      <c r="C80" s="17"/>
      <c r="D80" s="17"/>
      <c r="E80" s="18"/>
      <c r="F80" s="90"/>
      <c r="G80" s="16"/>
      <c r="H80" s="18"/>
      <c r="I80" s="87" t="s">
        <v>537</v>
      </c>
      <c r="J80" s="63" t="s">
        <v>20</v>
      </c>
      <c r="K80" s="63" t="s">
        <v>20</v>
      </c>
      <c r="L80" s="63"/>
      <c r="M80" s="63">
        <v>92734.62</v>
      </c>
      <c r="N80" s="63" t="s">
        <v>20</v>
      </c>
      <c r="O80" s="63" t="s">
        <v>20</v>
      </c>
      <c r="P80" s="16"/>
      <c r="Q80" s="17"/>
      <c r="R80" s="18"/>
      <c r="S80" s="90"/>
      <c r="T80" s="16"/>
      <c r="U80" s="17"/>
      <c r="V80" s="97"/>
      <c r="W80" s="97"/>
      <c r="X80" s="97"/>
      <c r="Y80" s="97"/>
    </row>
    <row r="81" spans="1:25" ht="24" customHeight="1" x14ac:dyDescent="0.25">
      <c r="A81" s="4" t="s">
        <v>169</v>
      </c>
      <c r="B81" s="4" t="s">
        <v>170</v>
      </c>
      <c r="C81" s="17"/>
      <c r="D81" s="17"/>
      <c r="E81" s="18"/>
      <c r="F81" s="90"/>
      <c r="G81" s="16"/>
      <c r="H81" s="18"/>
      <c r="I81" s="87" t="s">
        <v>536</v>
      </c>
      <c r="J81" s="63" t="s">
        <v>20</v>
      </c>
      <c r="K81" s="63" t="s">
        <v>20</v>
      </c>
      <c r="L81" s="63"/>
      <c r="M81" s="63">
        <v>1217.6600000000001</v>
      </c>
      <c r="N81" s="63" t="s">
        <v>20</v>
      </c>
      <c r="O81" s="63" t="s">
        <v>20</v>
      </c>
      <c r="P81" s="16"/>
      <c r="Q81" s="17"/>
      <c r="R81" s="18"/>
      <c r="S81" s="90"/>
      <c r="T81" s="16"/>
      <c r="U81" s="17"/>
      <c r="V81" s="97"/>
      <c r="W81" s="97"/>
      <c r="X81" s="97"/>
      <c r="Y81" s="97"/>
    </row>
    <row r="82" spans="1:25" ht="24" customHeight="1" x14ac:dyDescent="0.25">
      <c r="A82" s="4" t="s">
        <v>171</v>
      </c>
      <c r="B82" s="4" t="s">
        <v>172</v>
      </c>
      <c r="C82" s="17"/>
      <c r="D82" s="17"/>
      <c r="E82" s="18"/>
      <c r="F82" s="90"/>
      <c r="G82" s="16"/>
      <c r="H82" s="18"/>
      <c r="I82" s="87" t="s">
        <v>535</v>
      </c>
      <c r="J82" s="63" t="s">
        <v>20</v>
      </c>
      <c r="K82" s="63" t="s">
        <v>20</v>
      </c>
      <c r="L82" s="63"/>
      <c r="M82" s="63">
        <v>15680.24</v>
      </c>
      <c r="N82" s="63" t="s">
        <v>20</v>
      </c>
      <c r="O82" s="63" t="s">
        <v>20</v>
      </c>
      <c r="P82" s="16"/>
      <c r="Q82" s="17"/>
      <c r="R82" s="18"/>
      <c r="S82" s="90"/>
      <c r="T82" s="16"/>
      <c r="U82" s="17"/>
      <c r="V82" s="97"/>
      <c r="W82" s="97"/>
      <c r="X82" s="97"/>
      <c r="Y82" s="97"/>
    </row>
    <row r="83" spans="1:25" ht="24" customHeight="1" x14ac:dyDescent="0.25">
      <c r="A83" s="4" t="s">
        <v>173</v>
      </c>
      <c r="B83" s="4" t="s">
        <v>174</v>
      </c>
      <c r="C83" s="17"/>
      <c r="D83" s="17"/>
      <c r="E83" s="18"/>
      <c r="F83" s="90"/>
      <c r="G83" s="16"/>
      <c r="H83" s="18"/>
      <c r="I83" s="87" t="s">
        <v>534</v>
      </c>
      <c r="J83" s="63"/>
      <c r="K83" s="63" t="s">
        <v>20</v>
      </c>
      <c r="L83" s="63"/>
      <c r="M83" s="63">
        <v>4785.4799999999996</v>
      </c>
      <c r="N83" s="63" t="s">
        <v>20</v>
      </c>
      <c r="O83" s="63" t="s">
        <v>20</v>
      </c>
      <c r="P83" s="16"/>
      <c r="Q83" s="17"/>
      <c r="R83" s="18"/>
      <c r="S83" s="90"/>
      <c r="T83" s="16"/>
      <c r="U83" s="17"/>
      <c r="V83" s="97"/>
      <c r="W83" s="97"/>
      <c r="X83" s="97"/>
      <c r="Y83" s="97"/>
    </row>
    <row r="84" spans="1:25" ht="24" customHeight="1" x14ac:dyDescent="0.25">
      <c r="A84" s="3" t="s">
        <v>175</v>
      </c>
      <c r="B84" s="3" t="s">
        <v>176</v>
      </c>
      <c r="C84" s="13"/>
      <c r="D84" s="14"/>
      <c r="E84" s="14"/>
      <c r="F84" s="32"/>
      <c r="G84" s="14"/>
      <c r="H84" s="15" t="s">
        <v>354</v>
      </c>
      <c r="I84" s="86" t="s">
        <v>533</v>
      </c>
      <c r="J84" s="63"/>
      <c r="K84" s="66"/>
      <c r="L84" s="66" t="s">
        <v>20</v>
      </c>
      <c r="M84" s="66" t="s">
        <v>20</v>
      </c>
      <c r="N84" s="66" t="s">
        <v>20</v>
      </c>
      <c r="O84" s="66" t="s">
        <v>20</v>
      </c>
      <c r="P84" s="46"/>
      <c r="Q84" s="14"/>
      <c r="R84" s="14"/>
      <c r="S84" s="32"/>
      <c r="T84" s="14"/>
      <c r="U84" s="14"/>
      <c r="V84" s="97"/>
      <c r="W84" s="97"/>
      <c r="X84" s="97"/>
      <c r="Y84" s="97"/>
    </row>
    <row r="85" spans="1:25" ht="39" customHeight="1" x14ac:dyDescent="0.25">
      <c r="A85" s="4" t="s">
        <v>177</v>
      </c>
      <c r="B85" s="4" t="s">
        <v>178</v>
      </c>
      <c r="C85" s="90" t="s">
        <v>383</v>
      </c>
      <c r="D85" s="16"/>
      <c r="E85" s="17"/>
      <c r="F85" s="17"/>
      <c r="G85" s="17"/>
      <c r="H85" s="18"/>
      <c r="I85" s="87" t="s">
        <v>532</v>
      </c>
      <c r="J85" s="63">
        <v>22868.02</v>
      </c>
      <c r="K85" s="63"/>
      <c r="L85" s="63" t="s">
        <v>20</v>
      </c>
      <c r="M85" s="63" t="s">
        <v>20</v>
      </c>
      <c r="N85" s="63" t="s">
        <v>20</v>
      </c>
      <c r="O85" s="63" t="s">
        <v>20</v>
      </c>
      <c r="P85" s="91">
        <f>SUM(J85:J93)</f>
        <v>82110.37000000001</v>
      </c>
      <c r="Q85" s="16"/>
      <c r="R85" s="17"/>
      <c r="S85" s="17"/>
      <c r="T85" s="17"/>
      <c r="U85" s="17"/>
      <c r="V85" s="97"/>
      <c r="W85" s="97"/>
      <c r="X85" s="97"/>
      <c r="Y85" s="97"/>
    </row>
    <row r="86" spans="1:25" ht="39" customHeight="1" x14ac:dyDescent="0.25">
      <c r="A86" s="4" t="s">
        <v>179</v>
      </c>
      <c r="B86" s="4" t="s">
        <v>180</v>
      </c>
      <c r="C86" s="90"/>
      <c r="D86" s="16"/>
      <c r="E86" s="17"/>
      <c r="F86" s="17"/>
      <c r="G86" s="17"/>
      <c r="H86" s="18"/>
      <c r="I86" s="87" t="s">
        <v>531</v>
      </c>
      <c r="J86" s="63">
        <v>24432.17</v>
      </c>
      <c r="K86" s="63"/>
      <c r="L86" s="63" t="s">
        <v>20</v>
      </c>
      <c r="M86" s="63" t="s">
        <v>20</v>
      </c>
      <c r="N86" s="63" t="s">
        <v>20</v>
      </c>
      <c r="O86" s="63" t="s">
        <v>20</v>
      </c>
      <c r="P86" s="92"/>
      <c r="Q86" s="16"/>
      <c r="R86" s="17"/>
      <c r="S86" s="17"/>
      <c r="T86" s="17"/>
      <c r="U86" s="17"/>
      <c r="V86" s="97"/>
      <c r="W86" s="97"/>
      <c r="X86" s="97"/>
      <c r="Y86" s="97"/>
    </row>
    <row r="87" spans="1:25" ht="25.95" customHeight="1" x14ac:dyDescent="0.25">
      <c r="A87" s="4" t="s">
        <v>181</v>
      </c>
      <c r="B87" s="4" t="s">
        <v>182</v>
      </c>
      <c r="C87" s="90"/>
      <c r="D87" s="16"/>
      <c r="E87" s="17"/>
      <c r="F87" s="17"/>
      <c r="G87" s="17"/>
      <c r="H87" s="18"/>
      <c r="I87" s="87" t="s">
        <v>530</v>
      </c>
      <c r="J87" s="63">
        <v>435.2</v>
      </c>
      <c r="K87" s="63"/>
      <c r="L87" s="63" t="s">
        <v>20</v>
      </c>
      <c r="M87" s="63" t="s">
        <v>20</v>
      </c>
      <c r="N87" s="63" t="s">
        <v>20</v>
      </c>
      <c r="O87" s="63" t="s">
        <v>20</v>
      </c>
      <c r="P87" s="92"/>
      <c r="Q87" s="16"/>
      <c r="R87" s="17"/>
      <c r="S87" s="17"/>
      <c r="T87" s="17"/>
      <c r="U87" s="17"/>
      <c r="V87" s="97"/>
      <c r="W87" s="97"/>
      <c r="X87" s="97"/>
      <c r="Y87" s="97"/>
    </row>
    <row r="88" spans="1:25" ht="25.95" customHeight="1" x14ac:dyDescent="0.25">
      <c r="A88" s="4" t="s">
        <v>183</v>
      </c>
      <c r="B88" s="4" t="s">
        <v>184</v>
      </c>
      <c r="C88" s="90"/>
      <c r="D88" s="16"/>
      <c r="E88" s="17"/>
      <c r="F88" s="17"/>
      <c r="G88" s="17"/>
      <c r="H88" s="18"/>
      <c r="I88" s="87" t="s">
        <v>529</v>
      </c>
      <c r="J88" s="63">
        <v>15707.16</v>
      </c>
      <c r="K88" s="63"/>
      <c r="L88" s="63" t="s">
        <v>20</v>
      </c>
      <c r="M88" s="63" t="s">
        <v>20</v>
      </c>
      <c r="N88" s="63" t="s">
        <v>20</v>
      </c>
      <c r="O88" s="63" t="s">
        <v>20</v>
      </c>
      <c r="P88" s="92"/>
      <c r="Q88" s="16"/>
      <c r="R88" s="17"/>
      <c r="S88" s="17"/>
      <c r="T88" s="17"/>
      <c r="U88" s="17"/>
      <c r="V88" s="97"/>
      <c r="W88" s="97"/>
      <c r="X88" s="97"/>
      <c r="Y88" s="97"/>
    </row>
    <row r="89" spans="1:25" ht="39" customHeight="1" x14ac:dyDescent="0.25">
      <c r="A89" s="4" t="s">
        <v>185</v>
      </c>
      <c r="B89" s="4" t="s">
        <v>186</v>
      </c>
      <c r="C89" s="90"/>
      <c r="D89" s="16"/>
      <c r="E89" s="17"/>
      <c r="F89" s="17"/>
      <c r="G89" s="17"/>
      <c r="H89" s="18"/>
      <c r="I89" s="87" t="s">
        <v>528</v>
      </c>
      <c r="J89" s="63">
        <v>6563.62</v>
      </c>
      <c r="K89" s="63"/>
      <c r="L89" s="63" t="s">
        <v>20</v>
      </c>
      <c r="M89" s="63" t="s">
        <v>20</v>
      </c>
      <c r="N89" s="63" t="s">
        <v>20</v>
      </c>
      <c r="O89" s="63" t="s">
        <v>20</v>
      </c>
      <c r="P89" s="92"/>
      <c r="Q89" s="16"/>
      <c r="R89" s="17"/>
      <c r="S89" s="17"/>
      <c r="T89" s="17"/>
      <c r="U89" s="17"/>
      <c r="V89" s="97"/>
      <c r="W89" s="97"/>
      <c r="X89" s="97"/>
      <c r="Y89" s="97"/>
    </row>
    <row r="90" spans="1:25" ht="39" customHeight="1" x14ac:dyDescent="0.25">
      <c r="A90" s="4" t="s">
        <v>187</v>
      </c>
      <c r="B90" s="4" t="s">
        <v>188</v>
      </c>
      <c r="C90" s="90"/>
      <c r="D90" s="16"/>
      <c r="E90" s="17"/>
      <c r="F90" s="17"/>
      <c r="G90" s="17"/>
      <c r="H90" s="18"/>
      <c r="I90" s="87" t="s">
        <v>527</v>
      </c>
      <c r="J90" s="63">
        <v>4530.8</v>
      </c>
      <c r="K90" s="63"/>
      <c r="L90" s="63" t="s">
        <v>20</v>
      </c>
      <c r="M90" s="63" t="s">
        <v>20</v>
      </c>
      <c r="N90" s="63" t="s">
        <v>20</v>
      </c>
      <c r="O90" s="63" t="s">
        <v>20</v>
      </c>
      <c r="P90" s="92"/>
      <c r="Q90" s="16"/>
      <c r="R90" s="17"/>
      <c r="S90" s="17"/>
      <c r="T90" s="17"/>
      <c r="U90" s="17"/>
      <c r="V90" s="97"/>
      <c r="W90" s="97"/>
      <c r="X90" s="97"/>
      <c r="Y90" s="97"/>
    </row>
    <row r="91" spans="1:25" ht="25.95" customHeight="1" x14ac:dyDescent="0.25">
      <c r="A91" s="4" t="s">
        <v>189</v>
      </c>
      <c r="B91" s="4" t="s">
        <v>190</v>
      </c>
      <c r="C91" s="90"/>
      <c r="D91" s="16"/>
      <c r="E91" s="17"/>
      <c r="F91" s="17"/>
      <c r="G91" s="17"/>
      <c r="H91" s="18"/>
      <c r="I91" s="87" t="s">
        <v>526</v>
      </c>
      <c r="J91" s="63">
        <v>75.3</v>
      </c>
      <c r="K91" s="63"/>
      <c r="L91" s="63" t="s">
        <v>20</v>
      </c>
      <c r="M91" s="63" t="s">
        <v>20</v>
      </c>
      <c r="N91" s="63" t="s">
        <v>20</v>
      </c>
      <c r="O91" s="63" t="s">
        <v>20</v>
      </c>
      <c r="P91" s="92"/>
      <c r="Q91" s="16"/>
      <c r="R91" s="17"/>
      <c r="S91" s="17"/>
      <c r="T91" s="17"/>
      <c r="U91" s="17"/>
      <c r="V91" s="97"/>
      <c r="W91" s="97"/>
      <c r="X91" s="97"/>
      <c r="Y91" s="97"/>
    </row>
    <row r="92" spans="1:25" ht="39" customHeight="1" x14ac:dyDescent="0.25">
      <c r="A92" s="4" t="s">
        <v>191</v>
      </c>
      <c r="B92" s="4" t="s">
        <v>192</v>
      </c>
      <c r="C92" s="90"/>
      <c r="D92" s="16"/>
      <c r="E92" s="17"/>
      <c r="F92" s="17"/>
      <c r="G92" s="17"/>
      <c r="H92" s="18"/>
      <c r="I92" s="88">
        <v>2333.5</v>
      </c>
      <c r="J92" s="63">
        <v>2333.5</v>
      </c>
      <c r="K92" s="63"/>
      <c r="L92" s="63" t="s">
        <v>20</v>
      </c>
      <c r="M92" s="63" t="s">
        <v>20</v>
      </c>
      <c r="N92" s="63" t="s">
        <v>20</v>
      </c>
      <c r="O92" s="63" t="s">
        <v>20</v>
      </c>
      <c r="P92" s="92"/>
      <c r="Q92" s="16"/>
      <c r="R92" s="17"/>
      <c r="S92" s="17"/>
      <c r="T92" s="17"/>
      <c r="U92" s="17"/>
      <c r="V92" s="97"/>
      <c r="W92" s="97"/>
      <c r="X92" s="97"/>
      <c r="Y92" s="97"/>
    </row>
    <row r="93" spans="1:25" ht="39" customHeight="1" x14ac:dyDescent="0.25">
      <c r="A93" s="4" t="s">
        <v>193</v>
      </c>
      <c r="B93" s="4" t="s">
        <v>194</v>
      </c>
      <c r="C93" s="90"/>
      <c r="D93" s="16"/>
      <c r="E93" s="17"/>
      <c r="F93" s="17"/>
      <c r="G93" s="17"/>
      <c r="H93" s="18"/>
      <c r="I93" s="87" t="s">
        <v>525</v>
      </c>
      <c r="J93" s="63">
        <v>5164.6000000000004</v>
      </c>
      <c r="K93" s="63"/>
      <c r="L93" s="63" t="s">
        <v>20</v>
      </c>
      <c r="M93" s="63" t="s">
        <v>20</v>
      </c>
      <c r="N93" s="63" t="s">
        <v>20</v>
      </c>
      <c r="O93" s="63" t="s">
        <v>20</v>
      </c>
      <c r="P93" s="92"/>
      <c r="Q93" s="16"/>
      <c r="R93" s="17"/>
      <c r="S93" s="17"/>
      <c r="T93" s="17"/>
      <c r="U93" s="17"/>
      <c r="V93" s="97"/>
      <c r="W93" s="97"/>
      <c r="X93" s="97"/>
      <c r="Y93" s="97"/>
    </row>
    <row r="94" spans="1:25" ht="24" customHeight="1" x14ac:dyDescent="0.25">
      <c r="A94" s="3" t="s">
        <v>195</v>
      </c>
      <c r="B94" s="3" t="s">
        <v>196</v>
      </c>
      <c r="C94" s="31"/>
      <c r="D94" s="14"/>
      <c r="E94" s="14"/>
      <c r="F94" s="14"/>
      <c r="G94" s="14"/>
      <c r="H94" s="15" t="s">
        <v>354</v>
      </c>
      <c r="I94" s="86" t="s">
        <v>524</v>
      </c>
      <c r="J94" s="69"/>
      <c r="K94" s="69"/>
      <c r="L94" s="69"/>
      <c r="M94" s="66" t="s">
        <v>20</v>
      </c>
      <c r="N94" s="66" t="s">
        <v>20</v>
      </c>
      <c r="O94" s="66" t="s">
        <v>20</v>
      </c>
      <c r="P94" s="52"/>
      <c r="Q94" s="14"/>
      <c r="R94" s="14"/>
      <c r="S94" s="14"/>
      <c r="T94" s="14"/>
      <c r="U94" s="14"/>
      <c r="V94" s="97"/>
      <c r="W94" s="97"/>
      <c r="X94" s="97"/>
      <c r="Y94" s="97"/>
    </row>
    <row r="95" spans="1:25" ht="24" customHeight="1" x14ac:dyDescent="0.25">
      <c r="A95" s="4" t="s">
        <v>197</v>
      </c>
      <c r="B95" s="4" t="s">
        <v>198</v>
      </c>
      <c r="C95" s="22" t="s">
        <v>384</v>
      </c>
      <c r="D95" s="19"/>
      <c r="E95" s="20"/>
      <c r="F95" s="17"/>
      <c r="G95" s="17"/>
      <c r="H95" s="18"/>
      <c r="I95" s="87" t="s">
        <v>523</v>
      </c>
      <c r="J95" s="63">
        <v>90802.1</v>
      </c>
      <c r="K95" s="63"/>
      <c r="L95" s="63" t="s">
        <v>20</v>
      </c>
      <c r="M95" s="63" t="s">
        <v>20</v>
      </c>
      <c r="N95" s="63" t="s">
        <v>20</v>
      </c>
      <c r="O95" s="63" t="s">
        <v>20</v>
      </c>
      <c r="P95" s="47">
        <f>J95</f>
        <v>90802.1</v>
      </c>
      <c r="Q95" s="19"/>
      <c r="R95" s="20"/>
      <c r="S95" s="17"/>
      <c r="T95" s="17"/>
      <c r="U95" s="17"/>
      <c r="V95" s="97"/>
      <c r="W95" s="97"/>
      <c r="X95" s="97"/>
      <c r="Y95" s="97"/>
    </row>
    <row r="96" spans="1:25" ht="39" customHeight="1" x14ac:dyDescent="0.25">
      <c r="A96" s="4" t="s">
        <v>199</v>
      </c>
      <c r="B96" s="4" t="s">
        <v>200</v>
      </c>
      <c r="C96" s="25"/>
      <c r="D96" s="90" t="s">
        <v>385</v>
      </c>
      <c r="E96" s="90"/>
      <c r="F96" s="16"/>
      <c r="G96" s="17"/>
      <c r="H96" s="18"/>
      <c r="I96" s="87" t="s">
        <v>522</v>
      </c>
      <c r="J96" s="63" t="s">
        <v>20</v>
      </c>
      <c r="K96" s="63">
        <v>22566.6</v>
      </c>
      <c r="L96" s="63"/>
      <c r="M96" s="63" t="s">
        <v>20</v>
      </c>
      <c r="N96" s="63" t="s">
        <v>20</v>
      </c>
      <c r="O96" s="63" t="s">
        <v>20</v>
      </c>
      <c r="P96" s="36"/>
      <c r="Q96" s="89">
        <f>SUM(K96:L103)</f>
        <v>170607.01</v>
      </c>
      <c r="R96" s="90"/>
      <c r="S96" s="16"/>
      <c r="T96" s="17"/>
      <c r="U96" s="17"/>
      <c r="V96" s="97"/>
      <c r="W96" s="97"/>
      <c r="X96" s="97"/>
      <c r="Y96" s="97"/>
    </row>
    <row r="97" spans="1:25" ht="39" customHeight="1" x14ac:dyDescent="0.25">
      <c r="A97" s="4" t="s">
        <v>201</v>
      </c>
      <c r="B97" s="4" t="s">
        <v>202</v>
      </c>
      <c r="C97" s="18"/>
      <c r="D97" s="90"/>
      <c r="E97" s="90"/>
      <c r="F97" s="16"/>
      <c r="G97" s="17"/>
      <c r="H97" s="18"/>
      <c r="I97" s="87" t="s">
        <v>521</v>
      </c>
      <c r="J97" s="63"/>
      <c r="K97" s="63">
        <v>77234.850000000006</v>
      </c>
      <c r="L97" s="63" t="s">
        <v>20</v>
      </c>
      <c r="M97" s="63" t="s">
        <v>20</v>
      </c>
      <c r="N97" s="63" t="s">
        <v>20</v>
      </c>
      <c r="O97" s="63" t="s">
        <v>20</v>
      </c>
      <c r="P97" s="37"/>
      <c r="Q97" s="90"/>
      <c r="R97" s="90"/>
      <c r="S97" s="16"/>
      <c r="T97" s="17"/>
      <c r="U97" s="17"/>
      <c r="V97" s="97"/>
      <c r="W97" s="97"/>
      <c r="X97" s="97"/>
      <c r="Y97" s="97"/>
    </row>
    <row r="98" spans="1:25" ht="39" customHeight="1" x14ac:dyDescent="0.25">
      <c r="A98" s="4" t="s">
        <v>203</v>
      </c>
      <c r="B98" s="4" t="s">
        <v>204</v>
      </c>
      <c r="C98" s="18"/>
      <c r="D98" s="90"/>
      <c r="E98" s="90"/>
      <c r="F98" s="16"/>
      <c r="G98" s="17"/>
      <c r="H98" s="18"/>
      <c r="I98" s="87" t="s">
        <v>520</v>
      </c>
      <c r="J98" s="63"/>
      <c r="K98" s="63">
        <v>1308.0999999999999</v>
      </c>
      <c r="L98" s="63">
        <v>1308.0999999999999</v>
      </c>
      <c r="M98" s="63" t="s">
        <v>20</v>
      </c>
      <c r="N98" s="63" t="s">
        <v>20</v>
      </c>
      <c r="O98" s="63" t="s">
        <v>20</v>
      </c>
      <c r="P98" s="37"/>
      <c r="Q98" s="90"/>
      <c r="R98" s="90"/>
      <c r="S98" s="16"/>
      <c r="T98" s="17"/>
      <c r="U98" s="17"/>
      <c r="V98" s="97"/>
      <c r="W98" s="97"/>
      <c r="X98" s="97"/>
      <c r="Y98" s="97"/>
    </row>
    <row r="99" spans="1:25" ht="39" customHeight="1" x14ac:dyDescent="0.25">
      <c r="A99" s="4" t="s">
        <v>205</v>
      </c>
      <c r="B99" s="4" t="s">
        <v>206</v>
      </c>
      <c r="C99" s="18"/>
      <c r="D99" s="90"/>
      <c r="E99" s="90"/>
      <c r="F99" s="16"/>
      <c r="G99" s="17"/>
      <c r="H99" s="18"/>
      <c r="I99" s="87" t="s">
        <v>519</v>
      </c>
      <c r="J99" s="63"/>
      <c r="K99" s="63">
        <v>1843.63</v>
      </c>
      <c r="L99" s="63">
        <v>1843.63</v>
      </c>
      <c r="M99" s="63" t="s">
        <v>20</v>
      </c>
      <c r="N99" s="63" t="s">
        <v>20</v>
      </c>
      <c r="O99" s="63" t="s">
        <v>20</v>
      </c>
      <c r="P99" s="37"/>
      <c r="Q99" s="90"/>
      <c r="R99" s="90"/>
      <c r="S99" s="16"/>
      <c r="T99" s="17"/>
      <c r="U99" s="17"/>
      <c r="V99" s="97"/>
      <c r="W99" s="97"/>
      <c r="X99" s="97"/>
      <c r="Y99" s="97"/>
    </row>
    <row r="100" spans="1:25" ht="39" customHeight="1" x14ac:dyDescent="0.25">
      <c r="A100" s="4" t="s">
        <v>207</v>
      </c>
      <c r="B100" s="4" t="s">
        <v>208</v>
      </c>
      <c r="C100" s="18"/>
      <c r="D100" s="90"/>
      <c r="E100" s="90"/>
      <c r="F100" s="16"/>
      <c r="G100" s="17"/>
      <c r="H100" s="18"/>
      <c r="I100" s="87" t="s">
        <v>518</v>
      </c>
      <c r="J100" s="63"/>
      <c r="K100" s="63">
        <v>4441.68</v>
      </c>
      <c r="L100" s="63">
        <v>4441.68</v>
      </c>
      <c r="M100" s="63" t="s">
        <v>20</v>
      </c>
      <c r="N100" s="63" t="s">
        <v>20</v>
      </c>
      <c r="O100" s="63" t="s">
        <v>20</v>
      </c>
      <c r="P100" s="37"/>
      <c r="Q100" s="90"/>
      <c r="R100" s="90"/>
      <c r="S100" s="16"/>
      <c r="T100" s="17"/>
      <c r="U100" s="17"/>
      <c r="V100" s="97"/>
      <c r="W100" s="97"/>
      <c r="X100" s="97"/>
      <c r="Y100" s="97"/>
    </row>
    <row r="101" spans="1:25" ht="39" customHeight="1" x14ac:dyDescent="0.25">
      <c r="A101" s="4" t="s">
        <v>209</v>
      </c>
      <c r="B101" s="4" t="s">
        <v>210</v>
      </c>
      <c r="C101" s="18"/>
      <c r="D101" s="90"/>
      <c r="E101" s="90"/>
      <c r="F101" s="16"/>
      <c r="G101" s="17"/>
      <c r="H101" s="18"/>
      <c r="I101" s="87" t="s">
        <v>517</v>
      </c>
      <c r="J101" s="63"/>
      <c r="K101" s="63">
        <v>3384.27</v>
      </c>
      <c r="L101" s="63">
        <v>3384.27</v>
      </c>
      <c r="M101" s="63" t="s">
        <v>20</v>
      </c>
      <c r="N101" s="63" t="s">
        <v>20</v>
      </c>
      <c r="O101" s="63" t="s">
        <v>20</v>
      </c>
      <c r="P101" s="37"/>
      <c r="Q101" s="90"/>
      <c r="R101" s="90"/>
      <c r="S101" s="16"/>
      <c r="T101" s="17"/>
      <c r="U101" s="17"/>
      <c r="V101" s="97"/>
      <c r="W101" s="97"/>
      <c r="X101" s="97"/>
      <c r="Y101" s="97"/>
    </row>
    <row r="102" spans="1:25" ht="39" customHeight="1" x14ac:dyDescent="0.25">
      <c r="A102" s="4" t="s">
        <v>211</v>
      </c>
      <c r="B102" s="4" t="s">
        <v>212</v>
      </c>
      <c r="C102" s="18"/>
      <c r="D102" s="90"/>
      <c r="E102" s="90"/>
      <c r="F102" s="16"/>
      <c r="G102" s="17"/>
      <c r="H102" s="18"/>
      <c r="I102" s="87" t="s">
        <v>516</v>
      </c>
      <c r="J102" s="63"/>
      <c r="K102" s="63">
        <v>37.799999999999997</v>
      </c>
      <c r="L102" s="63">
        <v>37.799999999999997</v>
      </c>
      <c r="M102" s="63" t="s">
        <v>20</v>
      </c>
      <c r="N102" s="63" t="s">
        <v>20</v>
      </c>
      <c r="O102" s="63" t="s">
        <v>20</v>
      </c>
      <c r="P102" s="37"/>
      <c r="Q102" s="90"/>
      <c r="R102" s="90"/>
      <c r="S102" s="16"/>
      <c r="T102" s="17"/>
      <c r="U102" s="17"/>
      <c r="V102" s="97"/>
      <c r="W102" s="97"/>
      <c r="X102" s="97"/>
      <c r="Y102" s="97"/>
    </row>
    <row r="103" spans="1:25" ht="24" customHeight="1" x14ac:dyDescent="0.25">
      <c r="A103" s="4" t="s">
        <v>213</v>
      </c>
      <c r="B103" s="4" t="s">
        <v>214</v>
      </c>
      <c r="C103" s="18"/>
      <c r="D103" s="90"/>
      <c r="E103" s="90"/>
      <c r="F103" s="16"/>
      <c r="G103" s="17"/>
      <c r="H103" s="18"/>
      <c r="I103" s="87" t="s">
        <v>515</v>
      </c>
      <c r="J103" s="63"/>
      <c r="K103" s="63">
        <v>24387.3</v>
      </c>
      <c r="L103" s="63">
        <v>24387.3</v>
      </c>
      <c r="M103" s="63" t="s">
        <v>20</v>
      </c>
      <c r="N103" s="63" t="s">
        <v>20</v>
      </c>
      <c r="O103" s="63" t="s">
        <v>20</v>
      </c>
      <c r="P103" s="37"/>
      <c r="Q103" s="90"/>
      <c r="R103" s="90"/>
      <c r="S103" s="16"/>
      <c r="T103" s="17"/>
      <c r="U103" s="17"/>
      <c r="V103" s="97"/>
      <c r="W103" s="97"/>
      <c r="X103" s="97"/>
      <c r="Y103" s="97"/>
    </row>
    <row r="104" spans="1:25" ht="24" customHeight="1" x14ac:dyDescent="0.25">
      <c r="A104" s="3" t="s">
        <v>215</v>
      </c>
      <c r="B104" s="3" t="s">
        <v>216</v>
      </c>
      <c r="C104" s="14"/>
      <c r="D104" s="32"/>
      <c r="E104" s="32"/>
      <c r="F104" s="14"/>
      <c r="G104" s="13"/>
      <c r="H104" s="15" t="s">
        <v>354</v>
      </c>
      <c r="I104" s="86" t="s">
        <v>514</v>
      </c>
      <c r="J104" s="69"/>
      <c r="K104" s="66"/>
      <c r="L104" s="69"/>
      <c r="M104" s="69"/>
      <c r="N104" s="69"/>
      <c r="O104" s="66" t="s">
        <v>20</v>
      </c>
      <c r="P104" s="49"/>
      <c r="Q104" s="32"/>
      <c r="R104" s="32"/>
      <c r="S104" s="14"/>
      <c r="T104" s="13"/>
      <c r="U104" s="14"/>
      <c r="V104" s="97"/>
      <c r="W104" s="97"/>
      <c r="X104" s="97"/>
      <c r="Y104" s="97"/>
    </row>
    <row r="105" spans="1:25" ht="39" customHeight="1" x14ac:dyDescent="0.25">
      <c r="A105" s="4" t="s">
        <v>217</v>
      </c>
      <c r="B105" s="4" t="s">
        <v>218</v>
      </c>
      <c r="C105" s="17"/>
      <c r="D105" s="17"/>
      <c r="E105" s="17"/>
      <c r="F105" s="18"/>
      <c r="G105" s="90" t="s">
        <v>386</v>
      </c>
      <c r="H105" s="37"/>
      <c r="I105" s="87" t="s">
        <v>513</v>
      </c>
      <c r="J105" s="63" t="s">
        <v>20</v>
      </c>
      <c r="K105" s="63" t="s">
        <v>20</v>
      </c>
      <c r="L105" s="63" t="s">
        <v>20</v>
      </c>
      <c r="M105" s="63"/>
      <c r="N105" s="63">
        <v>4021.92</v>
      </c>
      <c r="O105" s="63" t="s">
        <v>20</v>
      </c>
      <c r="P105" s="16"/>
      <c r="Q105" s="17"/>
      <c r="R105" s="17"/>
      <c r="S105" s="18"/>
      <c r="T105" s="89">
        <f>SUM(N105:N111)</f>
        <v>23833.91</v>
      </c>
      <c r="U105" s="16"/>
      <c r="V105" s="97"/>
      <c r="W105" s="97"/>
      <c r="X105" s="97"/>
      <c r="Y105" s="97"/>
    </row>
    <row r="106" spans="1:25" ht="25.95" customHeight="1" x14ac:dyDescent="0.25">
      <c r="A106" s="4" t="s">
        <v>219</v>
      </c>
      <c r="B106" s="4" t="s">
        <v>220</v>
      </c>
      <c r="C106" s="17"/>
      <c r="D106" s="17"/>
      <c r="E106" s="17"/>
      <c r="F106" s="18"/>
      <c r="G106" s="90"/>
      <c r="H106" s="37"/>
      <c r="I106" s="87" t="s">
        <v>512</v>
      </c>
      <c r="J106" s="63" t="s">
        <v>20</v>
      </c>
      <c r="K106" s="63" t="s">
        <v>20</v>
      </c>
      <c r="L106" s="63" t="s">
        <v>20</v>
      </c>
      <c r="M106" s="63"/>
      <c r="N106" s="63">
        <v>1609.44</v>
      </c>
      <c r="O106" s="63" t="s">
        <v>20</v>
      </c>
      <c r="P106" s="16"/>
      <c r="Q106" s="17"/>
      <c r="R106" s="17"/>
      <c r="S106" s="18"/>
      <c r="T106" s="90"/>
      <c r="U106" s="16"/>
      <c r="V106" s="97"/>
      <c r="W106" s="97"/>
      <c r="X106" s="97"/>
      <c r="Y106" s="97"/>
    </row>
    <row r="107" spans="1:25" ht="39" customHeight="1" x14ac:dyDescent="0.25">
      <c r="A107" s="4" t="s">
        <v>221</v>
      </c>
      <c r="B107" s="4" t="s">
        <v>222</v>
      </c>
      <c r="C107" s="17"/>
      <c r="D107" s="17"/>
      <c r="E107" s="17"/>
      <c r="F107" s="18"/>
      <c r="G107" s="90"/>
      <c r="H107" s="37"/>
      <c r="I107" s="87" t="s">
        <v>511</v>
      </c>
      <c r="J107" s="63" t="s">
        <v>20</v>
      </c>
      <c r="K107" s="63" t="s">
        <v>20</v>
      </c>
      <c r="L107" s="63" t="s">
        <v>20</v>
      </c>
      <c r="M107" s="63"/>
      <c r="N107" s="63">
        <v>3515.07</v>
      </c>
      <c r="O107" s="63" t="s">
        <v>20</v>
      </c>
      <c r="P107" s="16"/>
      <c r="Q107" s="17"/>
      <c r="R107" s="17"/>
      <c r="S107" s="18"/>
      <c r="T107" s="90"/>
      <c r="U107" s="16"/>
      <c r="V107" s="97"/>
      <c r="W107" s="97"/>
      <c r="X107" s="97"/>
      <c r="Y107" s="97"/>
    </row>
    <row r="108" spans="1:25" ht="39" customHeight="1" x14ac:dyDescent="0.25">
      <c r="A108" s="4" t="s">
        <v>223</v>
      </c>
      <c r="B108" s="4" t="s">
        <v>224</v>
      </c>
      <c r="C108" s="17"/>
      <c r="D108" s="17"/>
      <c r="E108" s="17"/>
      <c r="F108" s="18"/>
      <c r="G108" s="90"/>
      <c r="H108" s="37"/>
      <c r="I108" s="87" t="s">
        <v>510</v>
      </c>
      <c r="J108" s="63" t="s">
        <v>20</v>
      </c>
      <c r="K108" s="63" t="s">
        <v>20</v>
      </c>
      <c r="L108" s="63" t="s">
        <v>20</v>
      </c>
      <c r="M108" s="63"/>
      <c r="N108" s="63">
        <v>2000.64</v>
      </c>
      <c r="O108" s="63" t="s">
        <v>20</v>
      </c>
      <c r="P108" s="16"/>
      <c r="Q108" s="17"/>
      <c r="R108" s="17"/>
      <c r="S108" s="18"/>
      <c r="T108" s="90"/>
      <c r="U108" s="16"/>
      <c r="V108" s="97"/>
      <c r="W108" s="97"/>
      <c r="X108" s="97"/>
      <c r="Y108" s="97"/>
    </row>
    <row r="109" spans="1:25" ht="39" customHeight="1" x14ac:dyDescent="0.25">
      <c r="A109" s="4" t="s">
        <v>225</v>
      </c>
      <c r="B109" s="4" t="s">
        <v>226</v>
      </c>
      <c r="C109" s="17"/>
      <c r="D109" s="17"/>
      <c r="E109" s="17"/>
      <c r="F109" s="18"/>
      <c r="G109" s="90"/>
      <c r="H109" s="37"/>
      <c r="I109" s="87" t="s">
        <v>509</v>
      </c>
      <c r="J109" s="63" t="s">
        <v>20</v>
      </c>
      <c r="K109" s="63" t="s">
        <v>20</v>
      </c>
      <c r="L109" s="63" t="s">
        <v>20</v>
      </c>
      <c r="M109" s="63"/>
      <c r="N109" s="63">
        <v>1025.04</v>
      </c>
      <c r="O109" s="63" t="s">
        <v>20</v>
      </c>
      <c r="P109" s="16"/>
      <c r="Q109" s="17"/>
      <c r="R109" s="17"/>
      <c r="S109" s="18"/>
      <c r="T109" s="90"/>
      <c r="U109" s="16"/>
      <c r="V109" s="97"/>
      <c r="W109" s="97"/>
      <c r="X109" s="97"/>
      <c r="Y109" s="97"/>
    </row>
    <row r="110" spans="1:25" ht="39" customHeight="1" x14ac:dyDescent="0.25">
      <c r="A110" s="4" t="s">
        <v>227</v>
      </c>
      <c r="B110" s="4" t="s">
        <v>228</v>
      </c>
      <c r="C110" s="17"/>
      <c r="D110" s="17"/>
      <c r="E110" s="17"/>
      <c r="F110" s="18"/>
      <c r="G110" s="90"/>
      <c r="H110" s="37"/>
      <c r="I110" s="87" t="s">
        <v>508</v>
      </c>
      <c r="J110" s="63" t="s">
        <v>20</v>
      </c>
      <c r="K110" s="63" t="s">
        <v>20</v>
      </c>
      <c r="L110" s="63" t="s">
        <v>20</v>
      </c>
      <c r="M110" s="63"/>
      <c r="N110" s="63">
        <v>5269.3</v>
      </c>
      <c r="O110" s="63" t="s">
        <v>20</v>
      </c>
      <c r="P110" s="16"/>
      <c r="Q110" s="17"/>
      <c r="R110" s="17"/>
      <c r="S110" s="18"/>
      <c r="T110" s="90"/>
      <c r="U110" s="16"/>
      <c r="V110" s="97"/>
      <c r="W110" s="97"/>
      <c r="X110" s="97"/>
      <c r="Y110" s="97"/>
    </row>
    <row r="111" spans="1:25" ht="39" customHeight="1" x14ac:dyDescent="0.25">
      <c r="A111" s="4" t="s">
        <v>229</v>
      </c>
      <c r="B111" s="4" t="s">
        <v>230</v>
      </c>
      <c r="C111" s="17"/>
      <c r="D111" s="17"/>
      <c r="E111" s="17"/>
      <c r="F111" s="21"/>
      <c r="G111" s="90"/>
      <c r="H111" s="37"/>
      <c r="I111" s="87" t="s">
        <v>507</v>
      </c>
      <c r="J111" s="63" t="s">
        <v>20</v>
      </c>
      <c r="K111" s="63" t="s">
        <v>20</v>
      </c>
      <c r="L111" s="63" t="s">
        <v>20</v>
      </c>
      <c r="M111" s="63"/>
      <c r="N111" s="63">
        <v>6392.5</v>
      </c>
      <c r="O111" s="63" t="s">
        <v>20</v>
      </c>
      <c r="P111" s="16"/>
      <c r="Q111" s="17"/>
      <c r="R111" s="17"/>
      <c r="S111" s="21"/>
      <c r="T111" s="90"/>
      <c r="U111" s="16"/>
      <c r="V111" s="97"/>
      <c r="W111" s="97"/>
      <c r="X111" s="97"/>
      <c r="Y111" s="97"/>
    </row>
    <row r="112" spans="1:25" ht="39" customHeight="1" x14ac:dyDescent="0.25">
      <c r="A112" s="4" t="s">
        <v>231</v>
      </c>
      <c r="B112" s="4" t="s">
        <v>232</v>
      </c>
      <c r="C112" s="17"/>
      <c r="D112" s="17"/>
      <c r="E112" s="18"/>
      <c r="F112" s="90" t="s">
        <v>387</v>
      </c>
      <c r="G112" s="23"/>
      <c r="H112" s="18"/>
      <c r="I112" s="87" t="s">
        <v>506</v>
      </c>
      <c r="J112" s="63" t="s">
        <v>20</v>
      </c>
      <c r="K112" s="63" t="s">
        <v>20</v>
      </c>
      <c r="L112" s="63">
        <v>3257.87</v>
      </c>
      <c r="M112" s="63"/>
      <c r="N112" s="63" t="s">
        <v>20</v>
      </c>
      <c r="O112" s="63" t="s">
        <v>20</v>
      </c>
      <c r="P112" s="16"/>
      <c r="Q112" s="17"/>
      <c r="R112" s="18"/>
      <c r="S112" s="89">
        <f>SUM(L112:L113)</f>
        <v>6383.42</v>
      </c>
      <c r="T112" s="23"/>
      <c r="U112" s="17"/>
      <c r="V112" s="97"/>
      <c r="W112" s="97"/>
      <c r="X112" s="97"/>
      <c r="Y112" s="97"/>
    </row>
    <row r="113" spans="1:25" ht="25.95" customHeight="1" x14ac:dyDescent="0.25">
      <c r="A113" s="4" t="s">
        <v>233</v>
      </c>
      <c r="B113" s="4" t="s">
        <v>234</v>
      </c>
      <c r="C113" s="20"/>
      <c r="D113" s="17"/>
      <c r="E113" s="18"/>
      <c r="F113" s="90"/>
      <c r="G113" s="16"/>
      <c r="H113" s="18"/>
      <c r="I113" s="87" t="s">
        <v>505</v>
      </c>
      <c r="J113" s="63" t="s">
        <v>20</v>
      </c>
      <c r="K113" s="63" t="s">
        <v>20</v>
      </c>
      <c r="L113" s="63">
        <v>3125.55</v>
      </c>
      <c r="M113" s="63"/>
      <c r="N113" s="63" t="s">
        <v>20</v>
      </c>
      <c r="O113" s="63" t="s">
        <v>20</v>
      </c>
      <c r="P113" s="19"/>
      <c r="Q113" s="17"/>
      <c r="R113" s="18"/>
      <c r="S113" s="90"/>
      <c r="T113" s="16"/>
      <c r="U113" s="17"/>
      <c r="V113" s="97"/>
      <c r="W113" s="97"/>
      <c r="X113" s="97"/>
      <c r="Y113" s="97"/>
    </row>
    <row r="114" spans="1:25" ht="39" customHeight="1" x14ac:dyDescent="0.25">
      <c r="A114" s="4" t="s">
        <v>235</v>
      </c>
      <c r="B114" s="4" t="s">
        <v>236</v>
      </c>
      <c r="C114" s="90" t="s">
        <v>388</v>
      </c>
      <c r="D114" s="16"/>
      <c r="E114" s="17"/>
      <c r="F114" s="24"/>
      <c r="G114" s="17"/>
      <c r="H114" s="18"/>
      <c r="I114" s="87" t="s">
        <v>504</v>
      </c>
      <c r="J114" s="63">
        <v>4220.8</v>
      </c>
      <c r="K114" s="63"/>
      <c r="L114" s="63" t="s">
        <v>20</v>
      </c>
      <c r="M114" s="63" t="s">
        <v>20</v>
      </c>
      <c r="N114" s="63" t="s">
        <v>20</v>
      </c>
      <c r="O114" s="63" t="s">
        <v>20</v>
      </c>
      <c r="P114" s="91">
        <f>SUM(J114:J124)</f>
        <v>11532.310000000001</v>
      </c>
      <c r="Q114" s="16"/>
      <c r="R114" s="17"/>
      <c r="S114" s="24"/>
      <c r="T114" s="17"/>
      <c r="U114" s="17"/>
      <c r="V114" s="97"/>
      <c r="W114" s="97"/>
      <c r="X114" s="97"/>
      <c r="Y114" s="97"/>
    </row>
    <row r="115" spans="1:25" ht="52.05" customHeight="1" x14ac:dyDescent="0.25">
      <c r="A115" s="4" t="s">
        <v>237</v>
      </c>
      <c r="B115" s="4" t="s">
        <v>238</v>
      </c>
      <c r="C115" s="90"/>
      <c r="D115" s="16"/>
      <c r="E115" s="17"/>
      <c r="F115" s="17"/>
      <c r="G115" s="17"/>
      <c r="H115" s="18"/>
      <c r="I115" s="87" t="s">
        <v>503</v>
      </c>
      <c r="J115" s="63">
        <v>435.76</v>
      </c>
      <c r="K115" s="63"/>
      <c r="L115" s="63" t="s">
        <v>20</v>
      </c>
      <c r="M115" s="63" t="s">
        <v>20</v>
      </c>
      <c r="N115" s="63" t="s">
        <v>20</v>
      </c>
      <c r="O115" s="63" t="s">
        <v>20</v>
      </c>
      <c r="P115" s="92"/>
      <c r="Q115" s="16"/>
      <c r="R115" s="17"/>
      <c r="S115" s="17"/>
      <c r="T115" s="17"/>
      <c r="U115" s="17"/>
      <c r="V115" s="97"/>
      <c r="W115" s="97"/>
      <c r="X115" s="97"/>
      <c r="Y115" s="97"/>
    </row>
    <row r="116" spans="1:25" ht="39" customHeight="1" x14ac:dyDescent="0.25">
      <c r="A116" s="4" t="s">
        <v>239</v>
      </c>
      <c r="B116" s="4" t="s">
        <v>240</v>
      </c>
      <c r="C116" s="90"/>
      <c r="D116" s="16"/>
      <c r="E116" s="17"/>
      <c r="F116" s="17"/>
      <c r="G116" s="17"/>
      <c r="H116" s="18"/>
      <c r="I116" s="87" t="s">
        <v>502</v>
      </c>
      <c r="J116" s="63">
        <v>1046.5999999999999</v>
      </c>
      <c r="K116" s="63"/>
      <c r="L116" s="63" t="s">
        <v>20</v>
      </c>
      <c r="M116" s="63" t="s">
        <v>20</v>
      </c>
      <c r="N116" s="63" t="s">
        <v>20</v>
      </c>
      <c r="O116" s="63" t="s">
        <v>20</v>
      </c>
      <c r="P116" s="92"/>
      <c r="Q116" s="16"/>
      <c r="R116" s="17"/>
      <c r="S116" s="17"/>
      <c r="T116" s="17"/>
      <c r="U116" s="17"/>
      <c r="V116" s="97"/>
      <c r="W116" s="97"/>
      <c r="X116" s="97"/>
      <c r="Y116" s="97"/>
    </row>
    <row r="117" spans="1:25" ht="39" customHeight="1" x14ac:dyDescent="0.25">
      <c r="A117" s="4" t="s">
        <v>241</v>
      </c>
      <c r="B117" s="4" t="s">
        <v>242</v>
      </c>
      <c r="C117" s="90"/>
      <c r="D117" s="16"/>
      <c r="E117" s="17"/>
      <c r="F117" s="17"/>
      <c r="G117" s="17"/>
      <c r="H117" s="18"/>
      <c r="I117" s="87" t="s">
        <v>501</v>
      </c>
      <c r="J117" s="63">
        <v>198.12</v>
      </c>
      <c r="K117" s="63"/>
      <c r="L117" s="63" t="s">
        <v>20</v>
      </c>
      <c r="M117" s="63" t="s">
        <v>20</v>
      </c>
      <c r="N117" s="63" t="s">
        <v>20</v>
      </c>
      <c r="O117" s="63" t="s">
        <v>20</v>
      </c>
      <c r="P117" s="92"/>
      <c r="Q117" s="16"/>
      <c r="R117" s="17"/>
      <c r="S117" s="17"/>
      <c r="T117" s="17"/>
      <c r="U117" s="17"/>
      <c r="V117" s="97"/>
      <c r="W117" s="97"/>
      <c r="X117" s="97"/>
      <c r="Y117" s="97"/>
    </row>
    <row r="118" spans="1:25" ht="39" customHeight="1" x14ac:dyDescent="0.25">
      <c r="A118" s="4" t="s">
        <v>243</v>
      </c>
      <c r="B118" s="4" t="s">
        <v>244</v>
      </c>
      <c r="C118" s="90"/>
      <c r="D118" s="16"/>
      <c r="E118" s="17"/>
      <c r="F118" s="17"/>
      <c r="G118" s="17"/>
      <c r="H118" s="18"/>
      <c r="I118" s="87" t="s">
        <v>500</v>
      </c>
      <c r="J118" s="63">
        <v>803.16</v>
      </c>
      <c r="K118" s="63"/>
      <c r="L118" s="63" t="s">
        <v>20</v>
      </c>
      <c r="M118" s="63" t="s">
        <v>20</v>
      </c>
      <c r="N118" s="63" t="s">
        <v>20</v>
      </c>
      <c r="O118" s="63" t="s">
        <v>20</v>
      </c>
      <c r="P118" s="92"/>
      <c r="Q118" s="16"/>
      <c r="R118" s="17"/>
      <c r="S118" s="17"/>
      <c r="T118" s="17"/>
      <c r="U118" s="17"/>
      <c r="V118" s="97"/>
      <c r="W118" s="97"/>
      <c r="X118" s="97"/>
      <c r="Y118" s="97"/>
    </row>
    <row r="119" spans="1:25" ht="39" customHeight="1" x14ac:dyDescent="0.25">
      <c r="A119" s="4" t="s">
        <v>245</v>
      </c>
      <c r="B119" s="4" t="s">
        <v>246</v>
      </c>
      <c r="C119" s="90"/>
      <c r="D119" s="16"/>
      <c r="E119" s="17"/>
      <c r="F119" s="17"/>
      <c r="G119" s="17"/>
      <c r="H119" s="18"/>
      <c r="I119" s="87" t="s">
        <v>499</v>
      </c>
      <c r="J119" s="63">
        <v>190.64</v>
      </c>
      <c r="K119" s="63"/>
      <c r="L119" s="63" t="s">
        <v>20</v>
      </c>
      <c r="M119" s="63" t="s">
        <v>20</v>
      </c>
      <c r="N119" s="63" t="s">
        <v>20</v>
      </c>
      <c r="O119" s="63" t="s">
        <v>20</v>
      </c>
      <c r="P119" s="92"/>
      <c r="Q119" s="16"/>
      <c r="R119" s="17"/>
      <c r="S119" s="17"/>
      <c r="T119" s="17"/>
      <c r="U119" s="17"/>
      <c r="V119" s="97"/>
      <c r="W119" s="97"/>
      <c r="X119" s="97"/>
      <c r="Y119" s="97"/>
    </row>
    <row r="120" spans="1:25" ht="39" customHeight="1" x14ac:dyDescent="0.25">
      <c r="A120" s="4" t="s">
        <v>247</v>
      </c>
      <c r="B120" s="4" t="s">
        <v>248</v>
      </c>
      <c r="C120" s="90"/>
      <c r="D120" s="16"/>
      <c r="E120" s="17"/>
      <c r="F120" s="17"/>
      <c r="G120" s="17"/>
      <c r="H120" s="18"/>
      <c r="I120" s="87" t="s">
        <v>498</v>
      </c>
      <c r="J120" s="63">
        <v>185.64</v>
      </c>
      <c r="K120" s="63"/>
      <c r="L120" s="63" t="s">
        <v>20</v>
      </c>
      <c r="M120" s="63" t="s">
        <v>20</v>
      </c>
      <c r="N120" s="63" t="s">
        <v>20</v>
      </c>
      <c r="O120" s="63" t="s">
        <v>20</v>
      </c>
      <c r="P120" s="92"/>
      <c r="Q120" s="16"/>
      <c r="R120" s="17"/>
      <c r="S120" s="17"/>
      <c r="T120" s="17"/>
      <c r="U120" s="17"/>
      <c r="V120" s="97"/>
      <c r="W120" s="97"/>
      <c r="X120" s="97"/>
      <c r="Y120" s="97"/>
    </row>
    <row r="121" spans="1:25" ht="39" customHeight="1" x14ac:dyDescent="0.25">
      <c r="A121" s="4" t="s">
        <v>249</v>
      </c>
      <c r="B121" s="4" t="s">
        <v>250</v>
      </c>
      <c r="C121" s="90"/>
      <c r="D121" s="16"/>
      <c r="E121" s="17"/>
      <c r="F121" s="17"/>
      <c r="G121" s="17"/>
      <c r="H121" s="18"/>
      <c r="I121" s="87" t="s">
        <v>497</v>
      </c>
      <c r="J121" s="63">
        <v>2116.4299999999998</v>
      </c>
      <c r="K121" s="63"/>
      <c r="L121" s="63" t="s">
        <v>20</v>
      </c>
      <c r="M121" s="63" t="s">
        <v>20</v>
      </c>
      <c r="N121" s="63" t="s">
        <v>20</v>
      </c>
      <c r="O121" s="63" t="s">
        <v>20</v>
      </c>
      <c r="P121" s="92"/>
      <c r="Q121" s="16"/>
      <c r="R121" s="17"/>
      <c r="S121" s="17"/>
      <c r="T121" s="17"/>
      <c r="U121" s="17"/>
      <c r="V121" s="97"/>
      <c r="W121" s="97"/>
      <c r="X121" s="97"/>
      <c r="Y121" s="97"/>
    </row>
    <row r="122" spans="1:25" ht="39" customHeight="1" x14ac:dyDescent="0.25">
      <c r="A122" s="4" t="s">
        <v>251</v>
      </c>
      <c r="B122" s="4" t="s">
        <v>252</v>
      </c>
      <c r="C122" s="90"/>
      <c r="D122" s="16"/>
      <c r="E122" s="20"/>
      <c r="F122" s="20"/>
      <c r="G122" s="17"/>
      <c r="H122" s="18"/>
      <c r="I122" s="87" t="s">
        <v>496</v>
      </c>
      <c r="J122" s="63">
        <v>828.2</v>
      </c>
      <c r="K122" s="63"/>
      <c r="L122" s="63" t="s">
        <v>20</v>
      </c>
      <c r="M122" s="63" t="s">
        <v>20</v>
      </c>
      <c r="N122" s="63" t="s">
        <v>20</v>
      </c>
      <c r="O122" s="63" t="s">
        <v>20</v>
      </c>
      <c r="P122" s="92"/>
      <c r="Q122" s="16"/>
      <c r="R122" s="20"/>
      <c r="S122" s="20"/>
      <c r="T122" s="17"/>
      <c r="U122" s="17"/>
      <c r="V122" s="97"/>
      <c r="W122" s="97"/>
      <c r="X122" s="97"/>
      <c r="Y122" s="97"/>
    </row>
    <row r="123" spans="1:25" ht="25.95" customHeight="1" x14ac:dyDescent="0.25">
      <c r="A123" s="4" t="s">
        <v>253</v>
      </c>
      <c r="B123" s="4" t="s">
        <v>254</v>
      </c>
      <c r="C123" s="90"/>
      <c r="D123" s="37"/>
      <c r="E123" s="110" t="s">
        <v>389</v>
      </c>
      <c r="F123" s="111"/>
      <c r="G123" s="16"/>
      <c r="H123" s="18"/>
      <c r="I123" s="87" t="s">
        <v>495</v>
      </c>
      <c r="J123" s="63" t="s">
        <v>20</v>
      </c>
      <c r="K123" s="63" t="s">
        <v>20</v>
      </c>
      <c r="L123" s="63">
        <v>602.94000000000005</v>
      </c>
      <c r="M123" s="63"/>
      <c r="N123" s="63" t="s">
        <v>20</v>
      </c>
      <c r="O123" s="63" t="s">
        <v>20</v>
      </c>
      <c r="P123" s="92"/>
      <c r="Q123" s="37"/>
      <c r="R123" s="89">
        <f>SUM(L123:M127)</f>
        <v>13948.46</v>
      </c>
      <c r="S123" s="90"/>
      <c r="T123" s="16"/>
      <c r="U123" s="17"/>
      <c r="V123" s="97"/>
      <c r="W123" s="97"/>
      <c r="X123" s="97"/>
      <c r="Y123" s="97"/>
    </row>
    <row r="124" spans="1:25" ht="39" customHeight="1" x14ac:dyDescent="0.25">
      <c r="A124" s="4" t="s">
        <v>255</v>
      </c>
      <c r="B124" s="4" t="s">
        <v>256</v>
      </c>
      <c r="C124" s="90"/>
      <c r="D124" s="37"/>
      <c r="E124" s="112"/>
      <c r="F124" s="113"/>
      <c r="G124" s="16"/>
      <c r="H124" s="18"/>
      <c r="I124" s="87" t="s">
        <v>494</v>
      </c>
      <c r="J124" s="63">
        <v>1506.96</v>
      </c>
      <c r="K124" s="63"/>
      <c r="L124" s="63" t="s">
        <v>20</v>
      </c>
      <c r="M124" s="63" t="s">
        <v>20</v>
      </c>
      <c r="N124" s="63" t="s">
        <v>20</v>
      </c>
      <c r="O124" s="63" t="s">
        <v>20</v>
      </c>
      <c r="P124" s="92"/>
      <c r="Q124" s="37"/>
      <c r="R124" s="90"/>
      <c r="S124" s="90"/>
      <c r="T124" s="16"/>
      <c r="U124" s="17"/>
      <c r="V124" s="97"/>
      <c r="W124" s="97"/>
      <c r="X124" s="97"/>
      <c r="Y124" s="97"/>
    </row>
    <row r="125" spans="1:25" ht="24" customHeight="1" x14ac:dyDescent="0.25">
      <c r="A125" s="4" t="s">
        <v>257</v>
      </c>
      <c r="B125" s="4" t="s">
        <v>258</v>
      </c>
      <c r="C125" s="41"/>
      <c r="D125" s="18"/>
      <c r="E125" s="112"/>
      <c r="F125" s="113"/>
      <c r="G125" s="16"/>
      <c r="H125" s="18"/>
      <c r="I125" s="87" t="s">
        <v>493</v>
      </c>
      <c r="J125" s="63" t="s">
        <v>20</v>
      </c>
      <c r="K125" s="63" t="s">
        <v>20</v>
      </c>
      <c r="L125" s="63" t="s">
        <v>20</v>
      </c>
      <c r="M125" s="63">
        <v>4609.32</v>
      </c>
      <c r="N125" s="63"/>
      <c r="O125" s="63" t="s">
        <v>20</v>
      </c>
      <c r="P125" s="53"/>
      <c r="Q125" s="18"/>
      <c r="R125" s="90"/>
      <c r="S125" s="90"/>
      <c r="T125" s="16"/>
      <c r="U125" s="17"/>
      <c r="V125" s="97"/>
      <c r="W125" s="97"/>
      <c r="X125" s="97"/>
      <c r="Y125" s="97"/>
    </row>
    <row r="126" spans="1:25" ht="24" customHeight="1" x14ac:dyDescent="0.25">
      <c r="A126" s="4" t="s">
        <v>259</v>
      </c>
      <c r="B126" s="4" t="s">
        <v>260</v>
      </c>
      <c r="C126" s="17"/>
      <c r="D126" s="18"/>
      <c r="E126" s="112"/>
      <c r="F126" s="113"/>
      <c r="G126" s="16"/>
      <c r="H126" s="18"/>
      <c r="I126" s="87" t="s">
        <v>492</v>
      </c>
      <c r="J126" s="63" t="s">
        <v>20</v>
      </c>
      <c r="K126" s="63" t="s">
        <v>20</v>
      </c>
      <c r="L126" s="63" t="s">
        <v>20</v>
      </c>
      <c r="M126" s="63">
        <v>6299.57</v>
      </c>
      <c r="N126" s="63"/>
      <c r="O126" s="63" t="s">
        <v>20</v>
      </c>
      <c r="P126" s="16"/>
      <c r="Q126" s="18"/>
      <c r="R126" s="90"/>
      <c r="S126" s="90"/>
      <c r="T126" s="16"/>
      <c r="U126" s="17"/>
      <c r="V126" s="97"/>
      <c r="W126" s="97"/>
      <c r="X126" s="97"/>
      <c r="Y126" s="97"/>
    </row>
    <row r="127" spans="1:25" ht="52.05" customHeight="1" x14ac:dyDescent="0.25">
      <c r="A127" s="4" t="s">
        <v>261</v>
      </c>
      <c r="B127" s="4" t="s">
        <v>262</v>
      </c>
      <c r="C127" s="17"/>
      <c r="D127" s="18"/>
      <c r="E127" s="114"/>
      <c r="F127" s="115"/>
      <c r="G127" s="16"/>
      <c r="H127" s="18"/>
      <c r="I127" s="87" t="s">
        <v>491</v>
      </c>
      <c r="J127" s="63" t="s">
        <v>20</v>
      </c>
      <c r="K127" s="63" t="s">
        <v>20</v>
      </c>
      <c r="L127" s="63" t="s">
        <v>20</v>
      </c>
      <c r="M127" s="63">
        <v>2436.63</v>
      </c>
      <c r="N127" s="63"/>
      <c r="O127" s="63" t="s">
        <v>20</v>
      </c>
      <c r="P127" s="16"/>
      <c r="Q127" s="18"/>
      <c r="R127" s="90"/>
      <c r="S127" s="90"/>
      <c r="T127" s="16"/>
      <c r="U127" s="17"/>
      <c r="V127" s="97"/>
      <c r="W127" s="97"/>
      <c r="X127" s="97"/>
      <c r="Y127" s="97"/>
    </row>
    <row r="128" spans="1:25" ht="24" customHeight="1" x14ac:dyDescent="0.25">
      <c r="A128" s="3" t="s">
        <v>263</v>
      </c>
      <c r="B128" s="3" t="s">
        <v>264</v>
      </c>
      <c r="C128" s="14"/>
      <c r="D128" s="14"/>
      <c r="E128" s="31"/>
      <c r="F128" s="31"/>
      <c r="G128" s="14"/>
      <c r="H128" s="15" t="s">
        <v>354</v>
      </c>
      <c r="I128" s="86" t="s">
        <v>490</v>
      </c>
      <c r="J128" s="66" t="s">
        <v>20</v>
      </c>
      <c r="K128" s="66" t="s">
        <v>20</v>
      </c>
      <c r="L128" s="69"/>
      <c r="M128" s="69"/>
      <c r="N128" s="66"/>
      <c r="O128" s="69"/>
      <c r="P128" s="49"/>
      <c r="Q128" s="14"/>
      <c r="R128" s="31"/>
      <c r="S128" s="31"/>
      <c r="T128" s="14"/>
      <c r="U128" s="14"/>
      <c r="V128" s="97"/>
      <c r="W128" s="97"/>
      <c r="X128" s="97"/>
      <c r="Y128" s="97"/>
    </row>
    <row r="129" spans="1:25" ht="25.95" customHeight="1" x14ac:dyDescent="0.25">
      <c r="A129" s="4" t="s">
        <v>265</v>
      </c>
      <c r="B129" s="4" t="s">
        <v>266</v>
      </c>
      <c r="C129" s="17"/>
      <c r="D129" s="18"/>
      <c r="E129" s="90" t="s">
        <v>390</v>
      </c>
      <c r="F129" s="90"/>
      <c r="G129" s="16"/>
      <c r="H129" s="18"/>
      <c r="I129" s="87" t="s">
        <v>489</v>
      </c>
      <c r="J129" s="63" t="s">
        <v>20</v>
      </c>
      <c r="K129" s="63"/>
      <c r="L129" s="63">
        <v>25252</v>
      </c>
      <c r="M129" s="63">
        <v>25252</v>
      </c>
      <c r="N129" s="63" t="s">
        <v>20</v>
      </c>
      <c r="O129" s="63" t="s">
        <v>20</v>
      </c>
      <c r="P129" s="16"/>
      <c r="Q129" s="18"/>
      <c r="R129" s="89">
        <f>SUM(L129:M133)</f>
        <v>72023.900000000009</v>
      </c>
      <c r="S129" s="90"/>
      <c r="T129" s="16"/>
      <c r="U129" s="17"/>
      <c r="V129" s="97"/>
      <c r="W129" s="97"/>
      <c r="X129" s="97"/>
      <c r="Y129" s="97"/>
    </row>
    <row r="130" spans="1:25" ht="25.95" customHeight="1" x14ac:dyDescent="0.25">
      <c r="A130" s="4" t="s">
        <v>267</v>
      </c>
      <c r="B130" s="4" t="s">
        <v>268</v>
      </c>
      <c r="C130" s="17"/>
      <c r="D130" s="18"/>
      <c r="E130" s="90"/>
      <c r="F130" s="90"/>
      <c r="G130" s="16"/>
      <c r="H130" s="18"/>
      <c r="I130" s="87" t="s">
        <v>488</v>
      </c>
      <c r="J130" s="63" t="s">
        <v>20</v>
      </c>
      <c r="K130" s="63"/>
      <c r="L130" s="63">
        <v>3160.5</v>
      </c>
      <c r="M130" s="63">
        <v>3160.5</v>
      </c>
      <c r="N130" s="63" t="s">
        <v>20</v>
      </c>
      <c r="O130" s="63" t="s">
        <v>20</v>
      </c>
      <c r="P130" s="16"/>
      <c r="Q130" s="18"/>
      <c r="R130" s="90"/>
      <c r="S130" s="90"/>
      <c r="T130" s="16"/>
      <c r="U130" s="17"/>
      <c r="V130" s="97"/>
      <c r="W130" s="97"/>
      <c r="X130" s="97"/>
      <c r="Y130" s="97"/>
    </row>
    <row r="131" spans="1:25" ht="25.95" customHeight="1" x14ac:dyDescent="0.25">
      <c r="A131" s="4" t="s">
        <v>269</v>
      </c>
      <c r="B131" s="4" t="s">
        <v>270</v>
      </c>
      <c r="C131" s="17"/>
      <c r="D131" s="18"/>
      <c r="E131" s="90"/>
      <c r="F131" s="90"/>
      <c r="G131" s="16"/>
      <c r="H131" s="18"/>
      <c r="I131" s="87" t="s">
        <v>487</v>
      </c>
      <c r="J131" s="63" t="s">
        <v>20</v>
      </c>
      <c r="K131" s="63"/>
      <c r="L131" s="63">
        <v>958.05</v>
      </c>
      <c r="M131" s="63">
        <v>958.05</v>
      </c>
      <c r="N131" s="63" t="s">
        <v>20</v>
      </c>
      <c r="O131" s="63" t="s">
        <v>20</v>
      </c>
      <c r="P131" s="16"/>
      <c r="Q131" s="18"/>
      <c r="R131" s="90"/>
      <c r="S131" s="90"/>
      <c r="T131" s="16"/>
      <c r="U131" s="17"/>
      <c r="V131" s="97"/>
      <c r="W131" s="97"/>
      <c r="X131" s="97"/>
      <c r="Y131" s="97"/>
    </row>
    <row r="132" spans="1:25" ht="25.95" customHeight="1" x14ac:dyDescent="0.25">
      <c r="A132" s="4" t="s">
        <v>271</v>
      </c>
      <c r="B132" s="4" t="s">
        <v>272</v>
      </c>
      <c r="C132" s="17"/>
      <c r="D132" s="18"/>
      <c r="E132" s="90"/>
      <c r="F132" s="90"/>
      <c r="G132" s="16"/>
      <c r="H132" s="18"/>
      <c r="I132" s="87" t="s">
        <v>486</v>
      </c>
      <c r="J132" s="63" t="s">
        <v>20</v>
      </c>
      <c r="K132" s="63"/>
      <c r="L132" s="63">
        <v>2066.4</v>
      </c>
      <c r="M132" s="63">
        <v>2066.4</v>
      </c>
      <c r="N132" s="63" t="s">
        <v>20</v>
      </c>
      <c r="O132" s="63" t="s">
        <v>20</v>
      </c>
      <c r="P132" s="16"/>
      <c r="Q132" s="18"/>
      <c r="R132" s="90"/>
      <c r="S132" s="90"/>
      <c r="T132" s="16"/>
      <c r="U132" s="17"/>
      <c r="V132" s="97"/>
      <c r="W132" s="97"/>
      <c r="X132" s="97"/>
      <c r="Y132" s="97"/>
    </row>
    <row r="133" spans="1:25" ht="25.95" customHeight="1" x14ac:dyDescent="0.25">
      <c r="A133" s="4" t="s">
        <v>273</v>
      </c>
      <c r="B133" s="4" t="s">
        <v>274</v>
      </c>
      <c r="C133" s="17"/>
      <c r="D133" s="18"/>
      <c r="E133" s="90"/>
      <c r="F133" s="90"/>
      <c r="G133" s="16"/>
      <c r="H133" s="18"/>
      <c r="I133" s="87" t="s">
        <v>485</v>
      </c>
      <c r="J133" s="63" t="s">
        <v>20</v>
      </c>
      <c r="K133" s="63"/>
      <c r="L133" s="63">
        <v>4575</v>
      </c>
      <c r="M133" s="63">
        <v>4575</v>
      </c>
      <c r="N133" s="63" t="s">
        <v>20</v>
      </c>
      <c r="O133" s="63" t="s">
        <v>20</v>
      </c>
      <c r="P133" s="16"/>
      <c r="Q133" s="18"/>
      <c r="R133" s="90"/>
      <c r="S133" s="90"/>
      <c r="T133" s="16"/>
      <c r="U133" s="17"/>
      <c r="V133" s="97"/>
      <c r="W133" s="97"/>
      <c r="X133" s="97"/>
      <c r="Y133" s="97"/>
    </row>
    <row r="134" spans="1:25" ht="39" customHeight="1" x14ac:dyDescent="0.25">
      <c r="A134" s="4" t="s">
        <v>275</v>
      </c>
      <c r="B134" s="4" t="s">
        <v>276</v>
      </c>
      <c r="C134" s="17"/>
      <c r="D134" s="17"/>
      <c r="E134" s="25"/>
      <c r="F134" s="90" t="s">
        <v>391</v>
      </c>
      <c r="G134" s="16"/>
      <c r="H134" s="18"/>
      <c r="I134" s="87" t="s">
        <v>484</v>
      </c>
      <c r="J134" s="63" t="s">
        <v>20</v>
      </c>
      <c r="K134" s="63"/>
      <c r="L134" s="63"/>
      <c r="M134" s="63">
        <v>354.96</v>
      </c>
      <c r="N134" s="63" t="s">
        <v>20</v>
      </c>
      <c r="O134" s="63" t="s">
        <v>20</v>
      </c>
      <c r="P134" s="16"/>
      <c r="Q134" s="17"/>
      <c r="R134" s="25"/>
      <c r="S134" s="89">
        <f>SUM(M134:M136)</f>
        <v>678.76</v>
      </c>
      <c r="T134" s="16"/>
      <c r="U134" s="17"/>
      <c r="V134" s="97"/>
      <c r="W134" s="97"/>
      <c r="X134" s="97"/>
      <c r="Y134" s="97"/>
    </row>
    <row r="135" spans="1:25" ht="39" customHeight="1" x14ac:dyDescent="0.25">
      <c r="A135" s="4" t="s">
        <v>277</v>
      </c>
      <c r="B135" s="4" t="s">
        <v>278</v>
      </c>
      <c r="C135" s="17"/>
      <c r="D135" s="17"/>
      <c r="E135" s="18"/>
      <c r="F135" s="90"/>
      <c r="G135" s="16"/>
      <c r="H135" s="18"/>
      <c r="I135" s="87" t="s">
        <v>483</v>
      </c>
      <c r="J135" s="63" t="s">
        <v>20</v>
      </c>
      <c r="K135" s="63" t="s">
        <v>20</v>
      </c>
      <c r="L135" s="63" t="s">
        <v>20</v>
      </c>
      <c r="M135" s="63">
        <v>192.48</v>
      </c>
      <c r="N135" s="63"/>
      <c r="O135" s="63" t="s">
        <v>20</v>
      </c>
      <c r="P135" s="16"/>
      <c r="Q135" s="17"/>
      <c r="R135" s="18"/>
      <c r="S135" s="90"/>
      <c r="T135" s="16"/>
      <c r="U135" s="17"/>
      <c r="V135" s="97"/>
      <c r="W135" s="97"/>
      <c r="X135" s="97"/>
      <c r="Y135" s="97"/>
    </row>
    <row r="136" spans="1:25" ht="39" customHeight="1" x14ac:dyDescent="0.25">
      <c r="A136" s="4" t="s">
        <v>279</v>
      </c>
      <c r="B136" s="4" t="s">
        <v>280</v>
      </c>
      <c r="C136" s="17"/>
      <c r="D136" s="17"/>
      <c r="E136" s="21"/>
      <c r="F136" s="105"/>
      <c r="G136" s="16"/>
      <c r="H136" s="18"/>
      <c r="I136" s="87" t="s">
        <v>482</v>
      </c>
      <c r="J136" s="63" t="s">
        <v>20</v>
      </c>
      <c r="K136" s="63" t="s">
        <v>20</v>
      </c>
      <c r="L136" s="63" t="s">
        <v>20</v>
      </c>
      <c r="M136" s="63">
        <v>131.32</v>
      </c>
      <c r="N136" s="63"/>
      <c r="O136" s="63" t="s">
        <v>20</v>
      </c>
      <c r="P136" s="16"/>
      <c r="Q136" s="17"/>
      <c r="R136" s="21"/>
      <c r="S136" s="105"/>
      <c r="T136" s="16"/>
      <c r="U136" s="17"/>
      <c r="V136" s="97"/>
      <c r="W136" s="97"/>
      <c r="X136" s="97"/>
      <c r="Y136" s="97"/>
    </row>
    <row r="137" spans="1:25" ht="52.05" customHeight="1" x14ac:dyDescent="0.25">
      <c r="A137" s="4" t="s">
        <v>281</v>
      </c>
      <c r="B137" s="4" t="s">
        <v>282</v>
      </c>
      <c r="C137" s="17"/>
      <c r="D137" s="18"/>
      <c r="E137" s="90" t="s">
        <v>392</v>
      </c>
      <c r="F137" s="90"/>
      <c r="G137" s="16"/>
      <c r="H137" s="18"/>
      <c r="I137" s="87" t="s">
        <v>481</v>
      </c>
      <c r="J137" s="63" t="s">
        <v>20</v>
      </c>
      <c r="K137" s="63" t="s">
        <v>20</v>
      </c>
      <c r="L137" s="63">
        <v>3537.6</v>
      </c>
      <c r="M137" s="63"/>
      <c r="N137" s="63" t="s">
        <v>20</v>
      </c>
      <c r="O137" s="63" t="s">
        <v>20</v>
      </c>
      <c r="P137" s="16"/>
      <c r="Q137" s="18"/>
      <c r="R137" s="89">
        <f>SUM(L137:M142)</f>
        <v>30099.039999999997</v>
      </c>
      <c r="S137" s="90"/>
      <c r="T137" s="16"/>
      <c r="U137" s="17"/>
      <c r="V137" s="97"/>
      <c r="W137" s="97"/>
      <c r="X137" s="97"/>
      <c r="Y137" s="97"/>
    </row>
    <row r="138" spans="1:25" ht="64.95" customHeight="1" x14ac:dyDescent="0.25">
      <c r="A138" s="4" t="s">
        <v>283</v>
      </c>
      <c r="B138" s="4" t="s">
        <v>284</v>
      </c>
      <c r="C138" s="17"/>
      <c r="D138" s="18"/>
      <c r="E138" s="90"/>
      <c r="F138" s="90"/>
      <c r="G138" s="16"/>
      <c r="H138" s="18"/>
      <c r="I138" s="87" t="s">
        <v>480</v>
      </c>
      <c r="J138" s="63" t="s">
        <v>20</v>
      </c>
      <c r="K138" s="63" t="s">
        <v>20</v>
      </c>
      <c r="L138" s="63">
        <v>1484.92</v>
      </c>
      <c r="M138" s="63"/>
      <c r="N138" s="63" t="s">
        <v>20</v>
      </c>
      <c r="O138" s="63" t="s">
        <v>20</v>
      </c>
      <c r="P138" s="16"/>
      <c r="Q138" s="18"/>
      <c r="R138" s="90"/>
      <c r="S138" s="90"/>
      <c r="T138" s="16"/>
      <c r="U138" s="17"/>
      <c r="V138" s="97"/>
      <c r="W138" s="97"/>
      <c r="X138" s="97"/>
      <c r="Y138" s="97"/>
    </row>
    <row r="139" spans="1:25" ht="52.05" customHeight="1" x14ac:dyDescent="0.25">
      <c r="A139" s="4" t="s">
        <v>285</v>
      </c>
      <c r="B139" s="4" t="s">
        <v>286</v>
      </c>
      <c r="C139" s="17"/>
      <c r="D139" s="18"/>
      <c r="E139" s="90"/>
      <c r="F139" s="90"/>
      <c r="G139" s="16"/>
      <c r="H139" s="18"/>
      <c r="I139" s="87" t="s">
        <v>479</v>
      </c>
      <c r="J139" s="63" t="s">
        <v>20</v>
      </c>
      <c r="K139" s="63" t="s">
        <v>20</v>
      </c>
      <c r="L139" s="63">
        <v>2013.9</v>
      </c>
      <c r="M139" s="63">
        <v>2013.9</v>
      </c>
      <c r="N139" s="63"/>
      <c r="O139" s="63" t="s">
        <v>20</v>
      </c>
      <c r="P139" s="16"/>
      <c r="Q139" s="18"/>
      <c r="R139" s="90"/>
      <c r="S139" s="90"/>
      <c r="T139" s="16"/>
      <c r="U139" s="17"/>
      <c r="V139" s="97"/>
      <c r="W139" s="97"/>
      <c r="X139" s="97"/>
      <c r="Y139" s="97"/>
    </row>
    <row r="140" spans="1:25" ht="64.95" customHeight="1" x14ac:dyDescent="0.25">
      <c r="A140" s="4" t="s">
        <v>287</v>
      </c>
      <c r="B140" s="4" t="s">
        <v>288</v>
      </c>
      <c r="C140" s="17"/>
      <c r="D140" s="18"/>
      <c r="E140" s="90"/>
      <c r="F140" s="90"/>
      <c r="G140" s="16"/>
      <c r="H140" s="18"/>
      <c r="I140" s="87" t="s">
        <v>477</v>
      </c>
      <c r="J140" s="63" t="s">
        <v>20</v>
      </c>
      <c r="K140" s="63" t="s">
        <v>20</v>
      </c>
      <c r="L140" s="63">
        <v>4843.5</v>
      </c>
      <c r="M140" s="63">
        <v>4843.5</v>
      </c>
      <c r="N140" s="63"/>
      <c r="O140" s="63" t="s">
        <v>20</v>
      </c>
      <c r="P140" s="16"/>
      <c r="Q140" s="18"/>
      <c r="R140" s="90"/>
      <c r="S140" s="90"/>
      <c r="T140" s="16"/>
      <c r="U140" s="17"/>
      <c r="V140" s="97"/>
      <c r="W140" s="97"/>
      <c r="X140" s="97"/>
      <c r="Y140" s="97"/>
    </row>
    <row r="141" spans="1:25" ht="52.05" customHeight="1" x14ac:dyDescent="0.25">
      <c r="A141" s="4" t="s">
        <v>289</v>
      </c>
      <c r="B141" s="4" t="s">
        <v>290</v>
      </c>
      <c r="C141" s="17"/>
      <c r="D141" s="18"/>
      <c r="E141" s="90"/>
      <c r="F141" s="90"/>
      <c r="G141" s="16"/>
      <c r="H141" s="18"/>
      <c r="I141" s="87" t="s">
        <v>478</v>
      </c>
      <c r="J141" s="63" t="s">
        <v>20</v>
      </c>
      <c r="K141" s="63"/>
      <c r="L141" s="63">
        <v>7498.7</v>
      </c>
      <c r="M141" s="63" t="s">
        <v>20</v>
      </c>
      <c r="N141" s="63" t="s">
        <v>20</v>
      </c>
      <c r="O141" s="63" t="s">
        <v>20</v>
      </c>
      <c r="P141" s="16"/>
      <c r="Q141" s="18"/>
      <c r="R141" s="90"/>
      <c r="S141" s="90"/>
      <c r="T141" s="16"/>
      <c r="U141" s="17"/>
      <c r="V141" s="97"/>
      <c r="W141" s="97"/>
      <c r="X141" s="97"/>
      <c r="Y141" s="97"/>
    </row>
    <row r="142" spans="1:25" ht="24" customHeight="1" x14ac:dyDescent="0.25">
      <c r="A142" s="4" t="s">
        <v>291</v>
      </c>
      <c r="B142" s="4" t="s">
        <v>292</v>
      </c>
      <c r="C142" s="17"/>
      <c r="D142" s="18"/>
      <c r="E142" s="90"/>
      <c r="F142" s="90"/>
      <c r="G142" s="16"/>
      <c r="H142" s="21"/>
      <c r="I142" s="87" t="s">
        <v>476</v>
      </c>
      <c r="J142" s="63" t="s">
        <v>20</v>
      </c>
      <c r="K142" s="63"/>
      <c r="L142" s="63">
        <v>1931.51</v>
      </c>
      <c r="M142" s="63">
        <v>1931.51</v>
      </c>
      <c r="N142" s="63" t="s">
        <v>20</v>
      </c>
      <c r="O142" s="63" t="s">
        <v>20</v>
      </c>
      <c r="P142" s="16"/>
      <c r="Q142" s="18"/>
      <c r="R142" s="90"/>
      <c r="S142" s="90"/>
      <c r="T142" s="16"/>
      <c r="U142" s="20"/>
      <c r="V142" s="97"/>
      <c r="W142" s="97"/>
      <c r="X142" s="97"/>
      <c r="Y142" s="97"/>
    </row>
    <row r="143" spans="1:25" ht="25.95" customHeight="1" x14ac:dyDescent="0.25">
      <c r="A143" s="4" t="s">
        <v>293</v>
      </c>
      <c r="B143" s="4" t="s">
        <v>294</v>
      </c>
      <c r="C143" s="17"/>
      <c r="D143" s="17"/>
      <c r="E143" s="24"/>
      <c r="F143" s="24"/>
      <c r="G143" s="18"/>
      <c r="H143" s="107" t="s">
        <v>393</v>
      </c>
      <c r="I143" s="87" t="s">
        <v>475</v>
      </c>
      <c r="J143" s="63" t="s">
        <v>20</v>
      </c>
      <c r="K143" s="63" t="s">
        <v>20</v>
      </c>
      <c r="L143" s="63" t="s">
        <v>20</v>
      </c>
      <c r="M143" s="63" t="s">
        <v>20</v>
      </c>
      <c r="N143" s="63"/>
      <c r="O143" s="63">
        <v>432.3</v>
      </c>
      <c r="P143" s="16"/>
      <c r="Q143" s="17"/>
      <c r="R143" s="24"/>
      <c r="S143" s="24"/>
      <c r="T143" s="18"/>
      <c r="U143" s="89">
        <f>SUM(O143:O147)</f>
        <v>17111.600000000002</v>
      </c>
      <c r="V143" s="97"/>
      <c r="W143" s="97"/>
      <c r="X143" s="97"/>
      <c r="Y143" s="97"/>
    </row>
    <row r="144" spans="1:25" ht="25.95" customHeight="1" x14ac:dyDescent="0.25">
      <c r="A144" s="4" t="s">
        <v>295</v>
      </c>
      <c r="B144" s="4" t="s">
        <v>296</v>
      </c>
      <c r="C144" s="17"/>
      <c r="D144" s="17"/>
      <c r="E144" s="17"/>
      <c r="F144" s="17"/>
      <c r="G144" s="18"/>
      <c r="H144" s="107"/>
      <c r="I144" s="87" t="s">
        <v>474</v>
      </c>
      <c r="J144" s="63" t="s">
        <v>20</v>
      </c>
      <c r="K144" s="63" t="s">
        <v>20</v>
      </c>
      <c r="L144" s="63" t="s">
        <v>20</v>
      </c>
      <c r="M144" s="63" t="s">
        <v>20</v>
      </c>
      <c r="N144" s="63"/>
      <c r="O144" s="63">
        <v>646.79999999999995</v>
      </c>
      <c r="P144" s="16"/>
      <c r="Q144" s="17"/>
      <c r="R144" s="17"/>
      <c r="S144" s="17"/>
      <c r="T144" s="18"/>
      <c r="U144" s="90"/>
      <c r="V144" s="97"/>
      <c r="W144" s="97"/>
      <c r="X144" s="97"/>
      <c r="Y144" s="97"/>
    </row>
    <row r="145" spans="1:25" ht="25.95" customHeight="1" x14ac:dyDescent="0.25">
      <c r="A145" s="4" t="s">
        <v>297</v>
      </c>
      <c r="B145" s="4" t="s">
        <v>298</v>
      </c>
      <c r="C145" s="17"/>
      <c r="D145" s="17"/>
      <c r="E145" s="17"/>
      <c r="F145" s="17"/>
      <c r="G145" s="18"/>
      <c r="H145" s="107"/>
      <c r="I145" s="87" t="s">
        <v>473</v>
      </c>
      <c r="J145" s="63" t="s">
        <v>20</v>
      </c>
      <c r="K145" s="63" t="s">
        <v>20</v>
      </c>
      <c r="L145" s="63" t="s">
        <v>20</v>
      </c>
      <c r="M145" s="63" t="s">
        <v>20</v>
      </c>
      <c r="N145" s="63"/>
      <c r="O145" s="63">
        <v>9507.6</v>
      </c>
      <c r="P145" s="16"/>
      <c r="Q145" s="17"/>
      <c r="R145" s="17"/>
      <c r="S145" s="17"/>
      <c r="T145" s="18"/>
      <c r="U145" s="90"/>
      <c r="V145" s="97"/>
      <c r="W145" s="97"/>
      <c r="X145" s="97"/>
      <c r="Y145" s="97"/>
    </row>
    <row r="146" spans="1:25" ht="25.95" customHeight="1" x14ac:dyDescent="0.25">
      <c r="A146" s="4" t="s">
        <v>299</v>
      </c>
      <c r="B146" s="4" t="s">
        <v>300</v>
      </c>
      <c r="C146" s="17"/>
      <c r="D146" s="17"/>
      <c r="E146" s="17"/>
      <c r="F146" s="17"/>
      <c r="G146" s="18"/>
      <c r="H146" s="107"/>
      <c r="I146" s="87" t="s">
        <v>472</v>
      </c>
      <c r="J146" s="63" t="s">
        <v>20</v>
      </c>
      <c r="K146" s="63" t="s">
        <v>20</v>
      </c>
      <c r="L146" s="63" t="s">
        <v>20</v>
      </c>
      <c r="M146" s="63" t="s">
        <v>20</v>
      </c>
      <c r="N146" s="63"/>
      <c r="O146" s="63">
        <v>6188.6</v>
      </c>
      <c r="P146" s="16"/>
      <c r="Q146" s="17"/>
      <c r="R146" s="17"/>
      <c r="S146" s="17"/>
      <c r="T146" s="18"/>
      <c r="U146" s="90"/>
      <c r="V146" s="97"/>
      <c r="W146" s="97"/>
      <c r="X146" s="97"/>
      <c r="Y146" s="97"/>
    </row>
    <row r="147" spans="1:25" ht="25.95" customHeight="1" x14ac:dyDescent="0.25">
      <c r="A147" s="4" t="s">
        <v>301</v>
      </c>
      <c r="B147" s="4" t="s">
        <v>302</v>
      </c>
      <c r="C147" s="17"/>
      <c r="D147" s="17"/>
      <c r="E147" s="17"/>
      <c r="F147" s="17"/>
      <c r="G147" s="18"/>
      <c r="H147" s="107"/>
      <c r="I147" s="87" t="s">
        <v>471</v>
      </c>
      <c r="J147" s="63" t="s">
        <v>20</v>
      </c>
      <c r="K147" s="63" t="s">
        <v>20</v>
      </c>
      <c r="L147" s="63" t="s">
        <v>20</v>
      </c>
      <c r="M147" s="63" t="s">
        <v>20</v>
      </c>
      <c r="N147" s="63"/>
      <c r="O147" s="63">
        <v>336.3</v>
      </c>
      <c r="P147" s="16"/>
      <c r="Q147" s="17"/>
      <c r="R147" s="17"/>
      <c r="S147" s="17"/>
      <c r="T147" s="18"/>
      <c r="U147" s="90"/>
      <c r="V147" s="97"/>
      <c r="W147" s="97"/>
      <c r="X147" s="97"/>
      <c r="Y147" s="97"/>
    </row>
    <row r="148" spans="1:25" ht="24" customHeight="1" x14ac:dyDescent="0.25">
      <c r="A148" s="3" t="s">
        <v>303</v>
      </c>
      <c r="B148" s="3" t="s">
        <v>304</v>
      </c>
      <c r="C148" s="14"/>
      <c r="D148" s="14"/>
      <c r="E148" s="14"/>
      <c r="F148" s="13"/>
      <c r="G148" s="13"/>
      <c r="H148" s="15" t="s">
        <v>354</v>
      </c>
      <c r="I148" s="86" t="s">
        <v>470</v>
      </c>
      <c r="J148" s="66" t="s">
        <v>20</v>
      </c>
      <c r="K148" s="66" t="s">
        <v>20</v>
      </c>
      <c r="L148" s="66" t="s">
        <v>20</v>
      </c>
      <c r="M148" s="68"/>
      <c r="N148" s="69"/>
      <c r="O148" s="66" t="s">
        <v>20</v>
      </c>
      <c r="P148" s="49"/>
      <c r="Q148" s="14"/>
      <c r="R148" s="14"/>
      <c r="S148" s="13"/>
      <c r="T148" s="13"/>
      <c r="U148" s="32"/>
      <c r="V148" s="97"/>
      <c r="W148" s="97"/>
      <c r="X148" s="97"/>
      <c r="Y148" s="97"/>
    </row>
    <row r="149" spans="1:25" ht="25.95" customHeight="1" x14ac:dyDescent="0.25">
      <c r="A149" s="4" t="s">
        <v>305</v>
      </c>
      <c r="B149" s="4" t="s">
        <v>306</v>
      </c>
      <c r="C149" s="17"/>
      <c r="D149" s="17"/>
      <c r="E149" s="18"/>
      <c r="F149" s="90" t="s">
        <v>394</v>
      </c>
      <c r="G149" s="90"/>
      <c r="H149" s="37"/>
      <c r="I149" s="87" t="s">
        <v>469</v>
      </c>
      <c r="J149" s="63" t="s">
        <v>20</v>
      </c>
      <c r="K149" s="63" t="s">
        <v>20</v>
      </c>
      <c r="L149" s="63" t="s">
        <v>20</v>
      </c>
      <c r="M149" s="63"/>
      <c r="N149" s="63">
        <v>410.34</v>
      </c>
      <c r="O149" s="63" t="s">
        <v>20</v>
      </c>
      <c r="P149" s="16"/>
      <c r="Q149" s="17"/>
      <c r="R149" s="18"/>
      <c r="S149" s="89">
        <f>SUM(M149:N153)</f>
        <v>4934.3999999999996</v>
      </c>
      <c r="T149" s="90"/>
      <c r="U149" s="16"/>
      <c r="V149" s="97"/>
      <c r="W149" s="97"/>
      <c r="X149" s="97"/>
      <c r="Y149" s="97"/>
    </row>
    <row r="150" spans="1:25" ht="39" customHeight="1" x14ac:dyDescent="0.25">
      <c r="A150" s="4" t="s">
        <v>307</v>
      </c>
      <c r="B150" s="4" t="s">
        <v>308</v>
      </c>
      <c r="C150" s="17"/>
      <c r="D150" s="17"/>
      <c r="E150" s="18"/>
      <c r="F150" s="90"/>
      <c r="G150" s="90"/>
      <c r="H150" s="37"/>
      <c r="I150" s="87" t="s">
        <v>468</v>
      </c>
      <c r="J150" s="63" t="s">
        <v>20</v>
      </c>
      <c r="K150" s="63" t="s">
        <v>20</v>
      </c>
      <c r="L150" s="63" t="s">
        <v>20</v>
      </c>
      <c r="M150" s="63">
        <v>444.08</v>
      </c>
      <c r="N150" s="63"/>
      <c r="O150" s="63" t="s">
        <v>20</v>
      </c>
      <c r="P150" s="16"/>
      <c r="Q150" s="17"/>
      <c r="R150" s="18"/>
      <c r="S150" s="90"/>
      <c r="T150" s="90"/>
      <c r="U150" s="16"/>
      <c r="V150" s="97"/>
      <c r="W150" s="97"/>
      <c r="X150" s="97"/>
      <c r="Y150" s="97"/>
    </row>
    <row r="151" spans="1:25" ht="52.05" customHeight="1" x14ac:dyDescent="0.25">
      <c r="A151" s="4" t="s">
        <v>309</v>
      </c>
      <c r="B151" s="4" t="s">
        <v>290</v>
      </c>
      <c r="C151" s="17"/>
      <c r="D151" s="17"/>
      <c r="E151" s="18"/>
      <c r="F151" s="90"/>
      <c r="G151" s="90"/>
      <c r="H151" s="37"/>
      <c r="I151" s="87" t="s">
        <v>467</v>
      </c>
      <c r="J151" s="63" t="s">
        <v>20</v>
      </c>
      <c r="K151" s="63" t="s">
        <v>20</v>
      </c>
      <c r="L151" s="63" t="s">
        <v>20</v>
      </c>
      <c r="M151" s="63">
        <v>1363.4</v>
      </c>
      <c r="N151" s="63"/>
      <c r="O151" s="63" t="s">
        <v>20</v>
      </c>
      <c r="P151" s="16"/>
      <c r="Q151" s="17"/>
      <c r="R151" s="18"/>
      <c r="S151" s="90"/>
      <c r="T151" s="90"/>
      <c r="U151" s="16"/>
      <c r="V151" s="97"/>
      <c r="W151" s="97"/>
      <c r="X151" s="97"/>
      <c r="Y151" s="97"/>
    </row>
    <row r="152" spans="1:25" ht="24" customHeight="1" x14ac:dyDescent="0.25">
      <c r="A152" s="4" t="s">
        <v>310</v>
      </c>
      <c r="B152" s="4" t="s">
        <v>311</v>
      </c>
      <c r="C152" s="17"/>
      <c r="D152" s="17"/>
      <c r="E152" s="18"/>
      <c r="F152" s="90"/>
      <c r="G152" s="90"/>
      <c r="H152" s="37"/>
      <c r="I152" s="87" t="s">
        <v>466</v>
      </c>
      <c r="J152" s="63" t="s">
        <v>20</v>
      </c>
      <c r="K152" s="63" t="s">
        <v>20</v>
      </c>
      <c r="L152" s="63" t="s">
        <v>20</v>
      </c>
      <c r="M152" s="63" t="s">
        <v>20</v>
      </c>
      <c r="N152" s="63">
        <v>765.85</v>
      </c>
      <c r="O152" s="63"/>
      <c r="P152" s="16"/>
      <c r="Q152" s="17"/>
      <c r="R152" s="18"/>
      <c r="S152" s="90"/>
      <c r="T152" s="90"/>
      <c r="U152" s="16"/>
      <c r="V152" s="97"/>
      <c r="W152" s="97"/>
      <c r="X152" s="97"/>
      <c r="Y152" s="97"/>
    </row>
    <row r="153" spans="1:25" ht="24" customHeight="1" x14ac:dyDescent="0.25">
      <c r="A153" s="4" t="s">
        <v>312</v>
      </c>
      <c r="B153" s="4" t="s">
        <v>313</v>
      </c>
      <c r="C153" s="17"/>
      <c r="D153" s="17"/>
      <c r="E153" s="18"/>
      <c r="F153" s="90"/>
      <c r="G153" s="90"/>
      <c r="H153" s="37"/>
      <c r="I153" s="87" t="s">
        <v>425</v>
      </c>
      <c r="J153" s="63" t="s">
        <v>20</v>
      </c>
      <c r="K153" s="63" t="s">
        <v>20</v>
      </c>
      <c r="L153" s="63" t="s">
        <v>20</v>
      </c>
      <c r="M153" s="63" t="s">
        <v>20</v>
      </c>
      <c r="N153" s="63">
        <v>1950.73</v>
      </c>
      <c r="O153" s="63"/>
      <c r="P153" s="16"/>
      <c r="Q153" s="17"/>
      <c r="R153" s="18"/>
      <c r="S153" s="90"/>
      <c r="T153" s="90"/>
      <c r="U153" s="16"/>
      <c r="V153" s="97"/>
      <c r="W153" s="97"/>
      <c r="X153" s="97"/>
      <c r="Y153" s="97"/>
    </row>
    <row r="154" spans="1:25" ht="24" customHeight="1" x14ac:dyDescent="0.25">
      <c r="A154" s="3" t="s">
        <v>314</v>
      </c>
      <c r="B154" s="3" t="s">
        <v>315</v>
      </c>
      <c r="C154" s="13"/>
      <c r="D154" s="13"/>
      <c r="E154" s="13"/>
      <c r="F154" s="31"/>
      <c r="G154" s="31"/>
      <c r="H154" s="15" t="s">
        <v>354</v>
      </c>
      <c r="I154" s="86" t="s">
        <v>465</v>
      </c>
      <c r="J154" s="69"/>
      <c r="K154" s="68"/>
      <c r="L154" s="68"/>
      <c r="M154" s="68"/>
      <c r="N154" s="68"/>
      <c r="O154" s="68"/>
      <c r="P154" s="46"/>
      <c r="Q154" s="13"/>
      <c r="R154" s="13"/>
      <c r="S154" s="31"/>
      <c r="T154" s="31"/>
      <c r="U154" s="13"/>
      <c r="V154" s="97"/>
      <c r="W154" s="97"/>
      <c r="X154" s="97"/>
      <c r="Y154" s="97"/>
    </row>
    <row r="155" spans="1:25" ht="25.95" customHeight="1" x14ac:dyDescent="0.25">
      <c r="A155" s="4" t="s">
        <v>316</v>
      </c>
      <c r="B155" s="4" t="s">
        <v>317</v>
      </c>
      <c r="C155" s="104" t="s">
        <v>395</v>
      </c>
      <c r="D155" s="104" t="s">
        <v>396</v>
      </c>
      <c r="E155" s="104" t="s">
        <v>397</v>
      </c>
      <c r="F155" s="104" t="s">
        <v>398</v>
      </c>
      <c r="G155" s="104" t="s">
        <v>399</v>
      </c>
      <c r="H155" s="106" t="s">
        <v>400</v>
      </c>
      <c r="I155" s="87" t="s">
        <v>424</v>
      </c>
      <c r="J155" s="70">
        <v>18832.04</v>
      </c>
      <c r="K155" s="70">
        <v>17537.740000000002</v>
      </c>
      <c r="L155" s="70">
        <v>15633.27</v>
      </c>
      <c r="M155" s="70">
        <v>21808.92</v>
      </c>
      <c r="N155" s="70">
        <v>7386.74</v>
      </c>
      <c r="O155" s="70">
        <v>11251.15</v>
      </c>
      <c r="P155" s="101">
        <f t="shared" ref="P155:U155" si="2">SUM(J155:J156)</f>
        <v>34133.949999999997</v>
      </c>
      <c r="Q155" s="103">
        <f t="shared" si="2"/>
        <v>31787.97</v>
      </c>
      <c r="R155" s="103">
        <f t="shared" si="2"/>
        <v>28336.03</v>
      </c>
      <c r="S155" s="103">
        <f t="shared" si="2"/>
        <v>39529.69</v>
      </c>
      <c r="T155" s="103">
        <f t="shared" si="2"/>
        <v>13388.81</v>
      </c>
      <c r="U155" s="103">
        <f t="shared" si="2"/>
        <v>20393.23</v>
      </c>
      <c r="V155" s="97"/>
      <c r="W155" s="97"/>
      <c r="X155" s="97"/>
      <c r="Y155" s="97"/>
    </row>
    <row r="156" spans="1:25" ht="25.95" customHeight="1" x14ac:dyDescent="0.25">
      <c r="A156" s="4" t="s">
        <v>318</v>
      </c>
      <c r="B156" s="4" t="s">
        <v>319</v>
      </c>
      <c r="C156" s="104"/>
      <c r="D156" s="104"/>
      <c r="E156" s="104"/>
      <c r="F156" s="104"/>
      <c r="G156" s="104"/>
      <c r="H156" s="106"/>
      <c r="I156" s="87" t="s">
        <v>423</v>
      </c>
      <c r="J156" s="70">
        <v>15301.91</v>
      </c>
      <c r="K156" s="70">
        <v>14250.23</v>
      </c>
      <c r="L156" s="70">
        <v>12702.76</v>
      </c>
      <c r="M156" s="70">
        <v>17720.77</v>
      </c>
      <c r="N156" s="70">
        <v>6002.07</v>
      </c>
      <c r="O156" s="70">
        <v>9142.08</v>
      </c>
      <c r="P156" s="102"/>
      <c r="Q156" s="104"/>
      <c r="R156" s="104"/>
      <c r="S156" s="104"/>
      <c r="T156" s="104"/>
      <c r="U156" s="104"/>
      <c r="V156" s="97"/>
      <c r="W156" s="97"/>
      <c r="X156" s="97"/>
      <c r="Y156" s="97"/>
    </row>
    <row r="157" spans="1:25" ht="24" customHeight="1" x14ac:dyDescent="0.25">
      <c r="A157" s="3" t="s">
        <v>320</v>
      </c>
      <c r="B157" s="3" t="s">
        <v>321</v>
      </c>
      <c r="C157" s="32"/>
      <c r="D157" s="32"/>
      <c r="E157" s="32"/>
      <c r="F157" s="32"/>
      <c r="G157" s="32"/>
      <c r="H157" s="15" t="s">
        <v>354</v>
      </c>
      <c r="I157" s="86" t="s">
        <v>405</v>
      </c>
      <c r="J157" s="66"/>
      <c r="K157" s="66"/>
      <c r="L157" s="66"/>
      <c r="M157" s="66"/>
      <c r="N157" s="66"/>
      <c r="O157" s="68"/>
      <c r="P157" s="51"/>
      <c r="Q157" s="32"/>
      <c r="R157" s="32"/>
      <c r="S157" s="32"/>
      <c r="T157" s="32"/>
      <c r="U157" s="31"/>
      <c r="V157" s="97"/>
      <c r="W157" s="97"/>
      <c r="X157" s="97"/>
      <c r="Y157" s="97"/>
    </row>
    <row r="158" spans="1:25" ht="24" customHeight="1" x14ac:dyDescent="0.25">
      <c r="A158" s="4" t="s">
        <v>322</v>
      </c>
      <c r="B158" s="4" t="s">
        <v>40</v>
      </c>
      <c r="C158" s="17"/>
      <c r="D158" s="17"/>
      <c r="E158" s="17"/>
      <c r="F158" s="17"/>
      <c r="G158" s="18"/>
      <c r="H158" s="42" t="s">
        <v>401</v>
      </c>
      <c r="I158" s="87" t="s">
        <v>405</v>
      </c>
      <c r="J158" s="63" t="s">
        <v>20</v>
      </c>
      <c r="K158" s="63" t="s">
        <v>20</v>
      </c>
      <c r="L158" s="63" t="s">
        <v>20</v>
      </c>
      <c r="M158" s="63" t="s">
        <v>20</v>
      </c>
      <c r="N158" s="63"/>
      <c r="O158" s="63">
        <v>1187.44</v>
      </c>
      <c r="P158" s="16"/>
      <c r="Q158" s="17"/>
      <c r="R158" s="17"/>
      <c r="S158" s="17"/>
      <c r="T158" s="18"/>
      <c r="U158" s="54">
        <f>O158</f>
        <v>1187.44</v>
      </c>
      <c r="V158" s="97"/>
      <c r="W158" s="97"/>
      <c r="X158" s="97"/>
      <c r="Y158" s="97"/>
    </row>
    <row r="159" spans="1:25" ht="24" customHeight="1" x14ac:dyDescent="0.25">
      <c r="A159" s="3" t="s">
        <v>323</v>
      </c>
      <c r="B159" s="3" t="s">
        <v>324</v>
      </c>
      <c r="C159" s="14"/>
      <c r="D159" s="14"/>
      <c r="E159" s="14"/>
      <c r="F159" s="14"/>
      <c r="G159" s="14"/>
      <c r="H159" s="15" t="s">
        <v>354</v>
      </c>
      <c r="I159" s="86" t="s">
        <v>422</v>
      </c>
      <c r="J159" s="66" t="s">
        <v>20</v>
      </c>
      <c r="K159" s="66" t="s">
        <v>20</v>
      </c>
      <c r="L159" s="66" t="s">
        <v>20</v>
      </c>
      <c r="M159" s="66" t="s">
        <v>20</v>
      </c>
      <c r="N159" s="66" t="s">
        <v>20</v>
      </c>
      <c r="O159" s="68"/>
      <c r="P159" s="49"/>
      <c r="Q159" s="14"/>
      <c r="R159" s="14"/>
      <c r="S159" s="14"/>
      <c r="T159" s="14"/>
      <c r="U159" s="31"/>
      <c r="V159" s="97"/>
      <c r="W159" s="97"/>
      <c r="X159" s="97"/>
      <c r="Y159" s="97"/>
    </row>
    <row r="160" spans="1:25" ht="24" customHeight="1" x14ac:dyDescent="0.25">
      <c r="A160" s="4" t="s">
        <v>325</v>
      </c>
      <c r="B160" s="4" t="s">
        <v>326</v>
      </c>
      <c r="C160" s="17"/>
      <c r="D160" s="17"/>
      <c r="E160" s="17"/>
      <c r="F160" s="17"/>
      <c r="G160" s="18"/>
      <c r="H160" s="42" t="s">
        <v>402</v>
      </c>
      <c r="I160" s="87" t="s">
        <v>422</v>
      </c>
      <c r="J160" s="63" t="s">
        <v>20</v>
      </c>
      <c r="K160" s="63" t="s">
        <v>20</v>
      </c>
      <c r="L160" s="63" t="s">
        <v>20</v>
      </c>
      <c r="M160" s="63" t="s">
        <v>20</v>
      </c>
      <c r="N160" s="63"/>
      <c r="O160" s="63">
        <v>27897.54</v>
      </c>
      <c r="P160" s="19"/>
      <c r="Q160" s="20"/>
      <c r="R160" s="20"/>
      <c r="S160" s="20"/>
      <c r="T160" s="21"/>
      <c r="U160" s="55">
        <f>O160</f>
        <v>27897.54</v>
      </c>
      <c r="V160" s="97"/>
      <c r="W160" s="97"/>
      <c r="X160" s="97"/>
      <c r="Y160" s="97"/>
    </row>
    <row r="161" spans="1:26" x14ac:dyDescent="0.25">
      <c r="A161" s="108" t="s">
        <v>327</v>
      </c>
      <c r="B161" s="108"/>
      <c r="C161" s="11"/>
      <c r="D161" s="11"/>
      <c r="E161" s="11"/>
      <c r="F161" s="11"/>
      <c r="G161" s="11"/>
      <c r="H161" s="11"/>
      <c r="I161" s="98"/>
      <c r="J161" s="8" t="s">
        <v>328</v>
      </c>
      <c r="K161" s="8" t="s">
        <v>329</v>
      </c>
      <c r="L161" s="8" t="s">
        <v>330</v>
      </c>
      <c r="M161" s="8" t="s">
        <v>331</v>
      </c>
      <c r="N161" s="8" t="s">
        <v>332</v>
      </c>
      <c r="O161" s="8" t="s">
        <v>333</v>
      </c>
      <c r="P161" s="56">
        <f>P162/$U$164</f>
        <v>0.20425981106510763</v>
      </c>
      <c r="Q161" s="56">
        <f t="shared" ref="Q161:U161" si="3">Q162/$U$164</f>
        <v>2.8962589481453763E-2</v>
      </c>
      <c r="R161" s="56">
        <f t="shared" si="3"/>
        <v>0.29184428130960477</v>
      </c>
      <c r="S161" s="56">
        <f t="shared" si="3"/>
        <v>0.26678653812519054</v>
      </c>
      <c r="T161" s="56">
        <f t="shared" si="3"/>
        <v>6.9817901782930042E-2</v>
      </c>
      <c r="U161" s="56">
        <f t="shared" si="3"/>
        <v>0.13832887823571327</v>
      </c>
      <c r="V161" s="97"/>
      <c r="W161" s="97"/>
      <c r="X161" s="97"/>
      <c r="Y161" s="97"/>
    </row>
    <row r="162" spans="1:26" x14ac:dyDescent="0.25">
      <c r="A162" s="108" t="s">
        <v>334</v>
      </c>
      <c r="B162" s="108"/>
      <c r="C162" s="11"/>
      <c r="D162" s="11"/>
      <c r="E162" s="11"/>
      <c r="F162" s="11"/>
      <c r="G162" s="11"/>
      <c r="H162" s="11"/>
      <c r="I162" s="99"/>
      <c r="J162" s="8" t="s">
        <v>335</v>
      </c>
      <c r="K162" s="8" t="s">
        <v>336</v>
      </c>
      <c r="L162" s="8" t="s">
        <v>337</v>
      </c>
      <c r="M162" s="8" t="s">
        <v>338</v>
      </c>
      <c r="N162" s="8" t="s">
        <v>339</v>
      </c>
      <c r="O162" s="8" t="s">
        <v>340</v>
      </c>
      <c r="P162" s="57">
        <f>P155+P114+P95+P85+P59+P15+P10+P6</f>
        <v>313576.25999999995</v>
      </c>
      <c r="Q162" s="57">
        <f>Q155+Q10</f>
        <v>44462.885000000002</v>
      </c>
      <c r="R162" s="57">
        <f>R155+Q96+Q50+Q23+Q20+R10</f>
        <v>448034.48</v>
      </c>
      <c r="S162" s="57">
        <f>S155+R137+S134+R129+R123+S112+S78+S62+S10</f>
        <v>409566.25</v>
      </c>
      <c r="T162" s="57">
        <f>T155+S149+T105+T55+S41+S34+S30+S26+T10</f>
        <v>107183.28</v>
      </c>
      <c r="U162" s="57">
        <f>U160+U158+U155+U143+U71+U52+T51+U46+U39+U31+U27+T22+R18+U10</f>
        <v>212360.18999999997</v>
      </c>
      <c r="V162" s="97"/>
      <c r="W162" s="97"/>
      <c r="X162" s="97"/>
      <c r="Y162" s="97"/>
    </row>
    <row r="163" spans="1:26" x14ac:dyDescent="0.25">
      <c r="A163" s="108" t="s">
        <v>341</v>
      </c>
      <c r="B163" s="108"/>
      <c r="C163" s="11"/>
      <c r="D163" s="11"/>
      <c r="E163" s="11"/>
      <c r="F163" s="11"/>
      <c r="G163" s="11"/>
      <c r="H163" s="11"/>
      <c r="I163" s="99"/>
      <c r="J163" s="8" t="s">
        <v>328</v>
      </c>
      <c r="K163" s="8" t="s">
        <v>342</v>
      </c>
      <c r="L163" s="8" t="s">
        <v>343</v>
      </c>
      <c r="M163" s="8" t="s">
        <v>344</v>
      </c>
      <c r="N163" s="8" t="s">
        <v>345</v>
      </c>
      <c r="O163" s="8" t="s">
        <v>346</v>
      </c>
      <c r="P163" s="58">
        <f>P161</f>
        <v>0.20425981106510763</v>
      </c>
      <c r="Q163" s="58">
        <f t="shared" ref="Q163:U164" si="4">P163+Q161</f>
        <v>0.2332224005465614</v>
      </c>
      <c r="R163" s="58">
        <f t="shared" si="4"/>
        <v>0.52506668185616623</v>
      </c>
      <c r="S163" s="58">
        <f t="shared" si="4"/>
        <v>0.79185321998135683</v>
      </c>
      <c r="T163" s="58">
        <f t="shared" si="4"/>
        <v>0.86167112176428684</v>
      </c>
      <c r="U163" s="58">
        <f t="shared" si="4"/>
        <v>1</v>
      </c>
      <c r="V163" s="97"/>
      <c r="W163" s="97"/>
      <c r="X163" s="97"/>
      <c r="Y163" s="97"/>
    </row>
    <row r="164" spans="1:26" x14ac:dyDescent="0.25">
      <c r="A164" s="108" t="s">
        <v>347</v>
      </c>
      <c r="B164" s="108"/>
      <c r="C164" s="11"/>
      <c r="D164" s="11"/>
      <c r="E164" s="11"/>
      <c r="F164" s="11"/>
      <c r="G164" s="11"/>
      <c r="H164" s="11"/>
      <c r="I164" s="99"/>
      <c r="J164" s="8" t="s">
        <v>335</v>
      </c>
      <c r="K164" s="8" t="s">
        <v>348</v>
      </c>
      <c r="L164" s="8" t="s">
        <v>349</v>
      </c>
      <c r="M164" s="8" t="s">
        <v>350</v>
      </c>
      <c r="N164" s="8" t="s">
        <v>351</v>
      </c>
      <c r="O164" s="81">
        <v>1535183.35</v>
      </c>
      <c r="P164" s="57">
        <f>P162</f>
        <v>313576.25999999995</v>
      </c>
      <c r="Q164" s="57">
        <f>P164+Q162</f>
        <v>358039.14499999996</v>
      </c>
      <c r="R164" s="57">
        <f t="shared" si="4"/>
        <v>806073.625</v>
      </c>
      <c r="S164" s="57">
        <f t="shared" si="4"/>
        <v>1215639.875</v>
      </c>
      <c r="T164" s="57">
        <f t="shared" si="4"/>
        <v>1322823.155</v>
      </c>
      <c r="U164" s="57">
        <f t="shared" si="4"/>
        <v>1535183.345</v>
      </c>
      <c r="V164" s="97"/>
      <c r="W164" s="97"/>
      <c r="X164" s="97"/>
      <c r="Y164" s="97"/>
      <c r="Z164" s="78"/>
    </row>
    <row r="165" spans="1:26" x14ac:dyDescent="0.25">
      <c r="A165" s="9"/>
      <c r="B165" s="9"/>
      <c r="C165" s="43"/>
      <c r="D165" s="43"/>
      <c r="E165" s="43"/>
      <c r="F165" s="43"/>
      <c r="G165" s="43"/>
      <c r="H165" s="43"/>
      <c r="I165" s="99"/>
      <c r="J165" s="80"/>
      <c r="K165" s="80"/>
      <c r="L165" s="80"/>
      <c r="M165" s="80"/>
      <c r="N165" s="80"/>
      <c r="O165" s="80"/>
    </row>
    <row r="166" spans="1:26" ht="60" customHeight="1" x14ac:dyDescent="0.25">
      <c r="A166" s="7"/>
      <c r="B166" s="7"/>
      <c r="C166" s="44"/>
      <c r="D166" s="44"/>
      <c r="E166" s="44"/>
      <c r="F166" s="44"/>
      <c r="G166" s="44"/>
      <c r="H166" s="44"/>
      <c r="I166" s="99"/>
      <c r="J166" s="7"/>
      <c r="K166" s="7"/>
      <c r="L166" s="7"/>
      <c r="M166" s="7"/>
    </row>
    <row r="167" spans="1:26" ht="105.6" customHeight="1" x14ac:dyDescent="0.25">
      <c r="A167" s="96" t="s">
        <v>352</v>
      </c>
      <c r="B167" s="96"/>
      <c r="C167" s="96"/>
      <c r="D167" s="96"/>
      <c r="E167" s="96"/>
      <c r="F167" s="96"/>
      <c r="G167" s="96"/>
      <c r="H167" s="96"/>
      <c r="I167" s="96"/>
      <c r="J167" s="96"/>
      <c r="K167" s="96"/>
      <c r="L167" s="96"/>
      <c r="M167" s="96"/>
      <c r="N167" s="96"/>
      <c r="O167" s="96"/>
      <c r="P167" s="96"/>
      <c r="Q167" s="96"/>
      <c r="R167" s="96"/>
      <c r="S167" s="96"/>
      <c r="T167" s="96"/>
      <c r="U167" s="96"/>
      <c r="V167" s="96"/>
      <c r="W167" s="96"/>
      <c r="X167" s="96"/>
      <c r="Y167" s="96"/>
    </row>
    <row r="169" spans="1:26" x14ac:dyDescent="0.25">
      <c r="R169" s="79"/>
    </row>
  </sheetData>
  <mergeCells count="106">
    <mergeCell ref="J1:K1"/>
    <mergeCell ref="L1:M1"/>
    <mergeCell ref="J2:K2"/>
    <mergeCell ref="L2:M2"/>
    <mergeCell ref="J3:O3"/>
    <mergeCell ref="N1:Y2"/>
    <mergeCell ref="C6:C9"/>
    <mergeCell ref="C10:C14"/>
    <mergeCell ref="D10:D14"/>
    <mergeCell ref="E10:E14"/>
    <mergeCell ref="F10:F14"/>
    <mergeCell ref="P3:U3"/>
    <mergeCell ref="P6:P9"/>
    <mergeCell ref="P10:P14"/>
    <mergeCell ref="Q10:Q14"/>
    <mergeCell ref="R10:R14"/>
    <mergeCell ref="S10:S14"/>
    <mergeCell ref="T10:T14"/>
    <mergeCell ref="U10:U14"/>
    <mergeCell ref="A161:B161"/>
    <mergeCell ref="A162:B162"/>
    <mergeCell ref="A163:B163"/>
    <mergeCell ref="A164:B164"/>
    <mergeCell ref="D23:E25"/>
    <mergeCell ref="F26:G26"/>
    <mergeCell ref="H27:H29"/>
    <mergeCell ref="F30:G30"/>
    <mergeCell ref="G10:G14"/>
    <mergeCell ref="H10:H14"/>
    <mergeCell ref="C15:C17"/>
    <mergeCell ref="E18:H18"/>
    <mergeCell ref="D20:E21"/>
    <mergeCell ref="C114:C124"/>
    <mergeCell ref="E123:F127"/>
    <mergeCell ref="E129:F133"/>
    <mergeCell ref="F62:F69"/>
    <mergeCell ref="H71:H75"/>
    <mergeCell ref="F78:F83"/>
    <mergeCell ref="C85:C93"/>
    <mergeCell ref="D96:E103"/>
    <mergeCell ref="D50:E50"/>
    <mergeCell ref="G51:H51"/>
    <mergeCell ref="H52:H54"/>
    <mergeCell ref="G55:G57"/>
    <mergeCell ref="C59:C60"/>
    <mergeCell ref="E137:F142"/>
    <mergeCell ref="H143:H147"/>
    <mergeCell ref="F149:G153"/>
    <mergeCell ref="C155:C156"/>
    <mergeCell ref="D155:D156"/>
    <mergeCell ref="E155:E156"/>
    <mergeCell ref="F155:F156"/>
    <mergeCell ref="G155:G156"/>
    <mergeCell ref="H155:H156"/>
    <mergeCell ref="F134:F136"/>
    <mergeCell ref="G105:G111"/>
    <mergeCell ref="F112:F113"/>
    <mergeCell ref="H31:H33"/>
    <mergeCell ref="F34:G38"/>
    <mergeCell ref="H39:H40"/>
    <mergeCell ref="F41:G45"/>
    <mergeCell ref="H46:H49"/>
    <mergeCell ref="G22:H22"/>
    <mergeCell ref="S26:T26"/>
    <mergeCell ref="U27:U29"/>
    <mergeCell ref="S30:T30"/>
    <mergeCell ref="U31:U33"/>
    <mergeCell ref="S34:T38"/>
    <mergeCell ref="W3:Y3"/>
    <mergeCell ref="A167:Y167"/>
    <mergeCell ref="V54:Y164"/>
    <mergeCell ref="I161:I166"/>
    <mergeCell ref="A3:H3"/>
    <mergeCell ref="U143:U147"/>
    <mergeCell ref="S149:T153"/>
    <mergeCell ref="P155:P156"/>
    <mergeCell ref="Q155:Q156"/>
    <mergeCell ref="R155:R156"/>
    <mergeCell ref="S155:S156"/>
    <mergeCell ref="T155:T156"/>
    <mergeCell ref="U155:U156"/>
    <mergeCell ref="P114:P124"/>
    <mergeCell ref="R123:S127"/>
    <mergeCell ref="R129:S133"/>
    <mergeCell ref="S134:S136"/>
    <mergeCell ref="P15:P17"/>
    <mergeCell ref="R18:U18"/>
    <mergeCell ref="Q20:R21"/>
    <mergeCell ref="T22:U22"/>
    <mergeCell ref="Q23:R25"/>
    <mergeCell ref="U52:U54"/>
    <mergeCell ref="T55:T57"/>
    <mergeCell ref="R137:S142"/>
    <mergeCell ref="S78:S83"/>
    <mergeCell ref="P85:P93"/>
    <mergeCell ref="Q96:R103"/>
    <mergeCell ref="T105:T111"/>
    <mergeCell ref="S112:S113"/>
    <mergeCell ref="U71:U75"/>
    <mergeCell ref="U39:U40"/>
    <mergeCell ref="S41:T45"/>
    <mergeCell ref="U46:U49"/>
    <mergeCell ref="Q50:R50"/>
    <mergeCell ref="T51:U51"/>
    <mergeCell ref="P59:P60"/>
    <mergeCell ref="S62:S69"/>
  </mergeCells>
  <phoneticPr fontId="18" type="noConversion"/>
  <pageMargins left="0.5" right="0.5" top="1" bottom="1" header="0.5" footer="0.5"/>
  <pageSetup paperSize="8" scale="38" fitToHeight="0" orientation="landscape" r:id="rId1"/>
  <headerFooter>
    <oddHeader>&amp;L &amp;C &amp;R</oddHeader>
    <oddFooter>&amp;L &amp;C &amp;R</oddFooter>
  </headerFooter>
  <rowBreaks count="3" manualBreakCount="3">
    <brk id="51" max="24" man="1"/>
    <brk id="107" max="24" man="1"/>
    <brk id="153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8963A-A2DF-4996-A917-4F6E2A53026B}">
  <sheetPr>
    <pageSetUpPr fitToPage="1"/>
  </sheetPr>
  <dimension ref="A1:R269"/>
  <sheetViews>
    <sheetView view="pageBreakPreview" topLeftCell="A243" zoomScale="60" zoomScaleNormal="55" workbookViewId="0">
      <selection activeCell="E177" sqref="E177"/>
    </sheetView>
  </sheetViews>
  <sheetFormatPr defaultRowHeight="13.8" x14ac:dyDescent="0.25"/>
  <cols>
    <col min="1" max="1" width="14.796875" customWidth="1"/>
    <col min="2" max="2" width="71.5" customWidth="1"/>
  </cols>
  <sheetData>
    <row r="1" spans="1:18" ht="82.8" x14ac:dyDescent="0.25">
      <c r="A1" s="72" t="s">
        <v>610</v>
      </c>
      <c r="B1" s="72" t="s">
        <v>611</v>
      </c>
      <c r="C1" s="124" t="s">
        <v>612</v>
      </c>
      <c r="D1" s="124" t="s">
        <v>613</v>
      </c>
      <c r="E1" s="124" t="s">
        <v>614</v>
      </c>
      <c r="F1" s="124" t="s">
        <v>615</v>
      </c>
      <c r="G1" s="124" t="s">
        <v>616</v>
      </c>
      <c r="H1" s="124" t="s">
        <v>617</v>
      </c>
      <c r="I1" s="124" t="s">
        <v>618</v>
      </c>
      <c r="J1" s="124" t="s">
        <v>619</v>
      </c>
      <c r="K1" s="124" t="s">
        <v>620</v>
      </c>
      <c r="L1" s="124" t="s">
        <v>621</v>
      </c>
      <c r="M1" s="124" t="s">
        <v>622</v>
      </c>
      <c r="N1" s="124" t="s">
        <v>623</v>
      </c>
      <c r="O1" s="124" t="s">
        <v>624</v>
      </c>
      <c r="P1" s="124" t="s">
        <v>625</v>
      </c>
      <c r="Q1" s="124" t="s">
        <v>626</v>
      </c>
      <c r="R1" s="124" t="s">
        <v>627</v>
      </c>
    </row>
    <row r="2" spans="1:18" ht="26.4" x14ac:dyDescent="0.25">
      <c r="A2" s="125" t="s">
        <v>355</v>
      </c>
      <c r="B2" s="126" t="s">
        <v>19</v>
      </c>
      <c r="C2" s="127" t="s">
        <v>628</v>
      </c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</row>
    <row r="3" spans="1:18" x14ac:dyDescent="0.25">
      <c r="A3" s="125"/>
      <c r="B3" s="126" t="s">
        <v>22</v>
      </c>
      <c r="C3" s="127" t="s">
        <v>628</v>
      </c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</row>
    <row r="4" spans="1:18" x14ac:dyDescent="0.25">
      <c r="A4" s="125"/>
      <c r="B4" s="126" t="s">
        <v>24</v>
      </c>
      <c r="C4" s="127" t="s">
        <v>628</v>
      </c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</row>
    <row r="5" spans="1:18" ht="26.4" x14ac:dyDescent="0.25">
      <c r="A5" s="125"/>
      <c r="B5" s="126" t="s">
        <v>26</v>
      </c>
      <c r="C5" s="127" t="s">
        <v>628</v>
      </c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</row>
    <row r="6" spans="1:18" x14ac:dyDescent="0.25">
      <c r="A6" s="125" t="s">
        <v>356</v>
      </c>
      <c r="B6" s="126" t="s">
        <v>28</v>
      </c>
      <c r="C6" s="127" t="s">
        <v>628</v>
      </c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</row>
    <row r="7" spans="1:18" x14ac:dyDescent="0.25">
      <c r="A7" s="125"/>
      <c r="B7" s="126" t="s">
        <v>30</v>
      </c>
      <c r="C7" s="127" t="s">
        <v>628</v>
      </c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</row>
    <row r="8" spans="1:18" x14ac:dyDescent="0.25">
      <c r="A8" s="125"/>
      <c r="B8" s="126" t="s">
        <v>32</v>
      </c>
      <c r="C8" s="127" t="s">
        <v>628</v>
      </c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</row>
    <row r="9" spans="1:18" x14ac:dyDescent="0.25">
      <c r="A9" s="125"/>
      <c r="B9" s="126" t="s">
        <v>34</v>
      </c>
      <c r="C9" s="127" t="s">
        <v>628</v>
      </c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</row>
    <row r="10" spans="1:18" x14ac:dyDescent="0.25">
      <c r="A10" s="125" t="s">
        <v>357</v>
      </c>
      <c r="B10" s="126" t="s">
        <v>28</v>
      </c>
      <c r="C10" s="127" t="s">
        <v>628</v>
      </c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</row>
    <row r="11" spans="1:18" x14ac:dyDescent="0.25">
      <c r="A11" s="125"/>
      <c r="B11" s="126" t="s">
        <v>30</v>
      </c>
      <c r="C11" s="127" t="s">
        <v>628</v>
      </c>
      <c r="D11" s="72"/>
      <c r="E11" s="72"/>
      <c r="F11" s="72"/>
      <c r="G11" s="72"/>
      <c r="H11" s="72"/>
      <c r="I11" s="72"/>
      <c r="J11" s="72"/>
      <c r="K11" s="72"/>
      <c r="L11" s="72"/>
      <c r="M11" s="72"/>
      <c r="N11" s="72"/>
      <c r="O11" s="72"/>
      <c r="P11" s="72"/>
      <c r="Q11" s="72"/>
      <c r="R11" s="72"/>
    </row>
    <row r="12" spans="1:18" x14ac:dyDescent="0.25">
      <c r="A12" s="125"/>
      <c r="B12" s="126" t="s">
        <v>32</v>
      </c>
      <c r="C12" s="127" t="s">
        <v>628</v>
      </c>
      <c r="D12" s="72"/>
      <c r="E12" s="72"/>
      <c r="F12" s="72"/>
      <c r="G12" s="72"/>
      <c r="H12" s="72"/>
      <c r="I12" s="72"/>
      <c r="J12" s="72"/>
      <c r="K12" s="72"/>
      <c r="L12" s="72"/>
      <c r="M12" s="72"/>
      <c r="N12" s="72"/>
      <c r="O12" s="72"/>
      <c r="P12" s="72"/>
      <c r="Q12" s="72"/>
      <c r="R12" s="72"/>
    </row>
    <row r="13" spans="1:18" x14ac:dyDescent="0.25">
      <c r="A13" s="125"/>
      <c r="B13" s="126" t="s">
        <v>629</v>
      </c>
      <c r="C13" s="127" t="s">
        <v>628</v>
      </c>
      <c r="D13" s="72"/>
      <c r="E13" s="72"/>
      <c r="F13" s="72"/>
      <c r="G13" s="72"/>
      <c r="H13" s="72"/>
      <c r="I13" s="72"/>
      <c r="J13" s="72"/>
      <c r="K13" s="72"/>
      <c r="L13" s="72"/>
      <c r="M13" s="72"/>
      <c r="N13" s="72"/>
      <c r="O13" s="72"/>
      <c r="P13" s="72"/>
      <c r="Q13" s="72"/>
      <c r="R13" s="72"/>
    </row>
    <row r="14" spans="1:18" x14ac:dyDescent="0.25">
      <c r="A14" s="125" t="s">
        <v>358</v>
      </c>
      <c r="B14" s="126" t="s">
        <v>28</v>
      </c>
      <c r="C14" s="127" t="s">
        <v>628</v>
      </c>
      <c r="D14" s="72"/>
      <c r="E14" s="72"/>
      <c r="F14" s="72"/>
      <c r="G14" s="72"/>
      <c r="H14" s="72"/>
      <c r="I14" s="72"/>
      <c r="J14" s="72"/>
      <c r="K14" s="72"/>
      <c r="L14" s="72"/>
      <c r="M14" s="72"/>
      <c r="N14" s="72"/>
      <c r="O14" s="72"/>
      <c r="P14" s="72"/>
      <c r="Q14" s="72"/>
      <c r="R14" s="72"/>
    </row>
    <row r="15" spans="1:18" x14ac:dyDescent="0.25">
      <c r="A15" s="125"/>
      <c r="B15" s="126" t="s">
        <v>30</v>
      </c>
      <c r="C15" s="127" t="s">
        <v>628</v>
      </c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72"/>
    </row>
    <row r="16" spans="1:18" x14ac:dyDescent="0.25">
      <c r="A16" s="125"/>
      <c r="B16" s="126" t="s">
        <v>32</v>
      </c>
      <c r="C16" s="127" t="s">
        <v>628</v>
      </c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</row>
    <row r="17" spans="1:18" x14ac:dyDescent="0.25">
      <c r="A17" s="125"/>
      <c r="B17" s="126" t="s">
        <v>630</v>
      </c>
      <c r="C17" s="127" t="s">
        <v>628</v>
      </c>
      <c r="D17" s="72"/>
      <c r="E17" s="72"/>
      <c r="F17" s="72"/>
      <c r="G17" s="72"/>
      <c r="H17" s="72"/>
      <c r="I17" s="72"/>
      <c r="J17" s="72"/>
      <c r="K17" s="72"/>
      <c r="L17" s="72"/>
      <c r="M17" s="72"/>
      <c r="N17" s="72"/>
      <c r="O17" s="72"/>
      <c r="P17" s="72"/>
      <c r="Q17" s="72"/>
      <c r="R17" s="72"/>
    </row>
    <row r="18" spans="1:18" x14ac:dyDescent="0.25">
      <c r="A18" s="125" t="s">
        <v>359</v>
      </c>
      <c r="B18" s="126" t="s">
        <v>28</v>
      </c>
      <c r="C18" s="127" t="s">
        <v>628</v>
      </c>
      <c r="D18" s="72"/>
      <c r="E18" s="72"/>
      <c r="F18" s="72"/>
      <c r="G18" s="72"/>
      <c r="H18" s="72"/>
      <c r="I18" s="72"/>
      <c r="J18" s="72"/>
      <c r="K18" s="72"/>
      <c r="L18" s="72"/>
      <c r="M18" s="72"/>
      <c r="N18" s="72"/>
      <c r="O18" s="72"/>
      <c r="P18" s="72"/>
      <c r="Q18" s="72"/>
      <c r="R18" s="72"/>
    </row>
    <row r="19" spans="1:18" x14ac:dyDescent="0.25">
      <c r="A19" s="125"/>
      <c r="B19" s="126" t="s">
        <v>30</v>
      </c>
      <c r="C19" s="127" t="s">
        <v>628</v>
      </c>
      <c r="D19" s="72"/>
      <c r="E19" s="72"/>
      <c r="F19" s="72"/>
      <c r="G19" s="72"/>
      <c r="H19" s="72"/>
      <c r="I19" s="72"/>
      <c r="J19" s="72"/>
      <c r="K19" s="72"/>
      <c r="L19" s="72"/>
      <c r="M19" s="72"/>
      <c r="N19" s="72"/>
      <c r="O19" s="72"/>
      <c r="P19" s="72"/>
      <c r="Q19" s="72"/>
      <c r="R19" s="72"/>
    </row>
    <row r="20" spans="1:18" x14ac:dyDescent="0.25">
      <c r="A20" s="125"/>
      <c r="B20" s="126" t="s">
        <v>32</v>
      </c>
      <c r="C20" s="127" t="s">
        <v>628</v>
      </c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/>
      <c r="R20" s="72"/>
    </row>
    <row r="21" spans="1:18" x14ac:dyDescent="0.25">
      <c r="A21" s="125"/>
      <c r="B21" s="126" t="s">
        <v>631</v>
      </c>
      <c r="C21" s="127" t="s">
        <v>628</v>
      </c>
      <c r="D21" s="72"/>
      <c r="E21" s="72"/>
      <c r="F21" s="72"/>
      <c r="G21" s="72"/>
      <c r="H21" s="72"/>
      <c r="I21" s="72"/>
      <c r="J21" s="72"/>
      <c r="K21" s="72"/>
      <c r="L21" s="72"/>
      <c r="M21" s="72"/>
      <c r="N21" s="72"/>
      <c r="O21" s="72"/>
      <c r="P21" s="72"/>
      <c r="Q21" s="72"/>
      <c r="R21" s="72"/>
    </row>
    <row r="22" spans="1:18" x14ac:dyDescent="0.25">
      <c r="A22" s="125" t="s">
        <v>360</v>
      </c>
      <c r="B22" s="126" t="s">
        <v>28</v>
      </c>
      <c r="C22" s="127" t="s">
        <v>628</v>
      </c>
      <c r="D22" s="72"/>
      <c r="E22" s="72"/>
      <c r="F22" s="72"/>
      <c r="G22" s="72"/>
      <c r="H22" s="72"/>
      <c r="I22" s="72"/>
      <c r="J22" s="72"/>
      <c r="K22" s="72"/>
      <c r="L22" s="72"/>
      <c r="M22" s="72"/>
      <c r="N22" s="72"/>
      <c r="O22" s="72"/>
      <c r="P22" s="72"/>
      <c r="Q22" s="72"/>
      <c r="R22" s="72"/>
    </row>
    <row r="23" spans="1:18" x14ac:dyDescent="0.25">
      <c r="A23" s="125"/>
      <c r="B23" s="126" t="s">
        <v>30</v>
      </c>
      <c r="C23" s="127" t="s">
        <v>628</v>
      </c>
      <c r="D23" s="72"/>
      <c r="E23" s="72"/>
      <c r="F23" s="72"/>
      <c r="G23" s="72"/>
      <c r="H23" s="72"/>
      <c r="I23" s="72"/>
      <c r="J23" s="72"/>
      <c r="K23" s="72"/>
      <c r="L23" s="72"/>
      <c r="M23" s="72"/>
      <c r="N23" s="72"/>
      <c r="O23" s="72"/>
      <c r="P23" s="72"/>
      <c r="Q23" s="72"/>
      <c r="R23" s="72"/>
    </row>
    <row r="24" spans="1:18" x14ac:dyDescent="0.25">
      <c r="A24" s="125"/>
      <c r="B24" s="126" t="s">
        <v>32</v>
      </c>
      <c r="C24" s="127" t="s">
        <v>628</v>
      </c>
      <c r="D24" s="72"/>
      <c r="E24" s="72"/>
      <c r="F24" s="72"/>
      <c r="G24" s="72"/>
      <c r="H24" s="72"/>
      <c r="I24" s="72"/>
      <c r="J24" s="72"/>
      <c r="K24" s="72"/>
      <c r="L24" s="72"/>
      <c r="M24" s="72"/>
      <c r="N24" s="72"/>
      <c r="O24" s="72"/>
      <c r="P24" s="72"/>
      <c r="Q24" s="72"/>
      <c r="R24" s="72"/>
    </row>
    <row r="25" spans="1:18" x14ac:dyDescent="0.25">
      <c r="A25" s="125"/>
      <c r="B25" s="126" t="s">
        <v>632</v>
      </c>
      <c r="C25" s="127" t="s">
        <v>628</v>
      </c>
      <c r="D25" s="72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72"/>
      <c r="Q25" s="72"/>
      <c r="R25" s="72"/>
    </row>
    <row r="26" spans="1:18" x14ac:dyDescent="0.25">
      <c r="A26" s="125" t="s">
        <v>361</v>
      </c>
      <c r="B26" s="126" t="s">
        <v>28</v>
      </c>
      <c r="C26" s="127" t="s">
        <v>628</v>
      </c>
      <c r="D26" s="72"/>
      <c r="E26" s="72"/>
      <c r="F26" s="72"/>
      <c r="G26" s="72"/>
      <c r="H26" s="72"/>
      <c r="I26" s="72"/>
      <c r="J26" s="72"/>
      <c r="K26" s="72"/>
      <c r="L26" s="72"/>
      <c r="M26" s="72"/>
      <c r="N26" s="72"/>
      <c r="O26" s="72"/>
      <c r="P26" s="72"/>
      <c r="Q26" s="72"/>
      <c r="R26" s="72"/>
    </row>
    <row r="27" spans="1:18" x14ac:dyDescent="0.25">
      <c r="A27" s="125"/>
      <c r="B27" s="126" t="s">
        <v>30</v>
      </c>
      <c r="C27" s="127" t="s">
        <v>628</v>
      </c>
      <c r="D27" s="72"/>
      <c r="E27" s="72"/>
      <c r="F27" s="72"/>
      <c r="G27" s="72"/>
      <c r="H27" s="72"/>
      <c r="I27" s="72"/>
      <c r="J27" s="72"/>
      <c r="K27" s="72"/>
      <c r="L27" s="72"/>
      <c r="M27" s="72"/>
      <c r="N27" s="72"/>
      <c r="O27" s="72"/>
      <c r="P27" s="72"/>
      <c r="Q27" s="72"/>
      <c r="R27" s="72"/>
    </row>
    <row r="28" spans="1:18" x14ac:dyDescent="0.25">
      <c r="A28" s="125"/>
      <c r="B28" s="126" t="s">
        <v>32</v>
      </c>
      <c r="C28" s="127" t="s">
        <v>628</v>
      </c>
      <c r="D28" s="72"/>
      <c r="E28" s="72"/>
      <c r="F28" s="72"/>
      <c r="G28" s="72"/>
      <c r="H28" s="72"/>
      <c r="I28" s="72"/>
      <c r="J28" s="72"/>
      <c r="K28" s="72"/>
      <c r="L28" s="72"/>
      <c r="M28" s="72"/>
      <c r="N28" s="72"/>
      <c r="O28" s="72"/>
      <c r="P28" s="72"/>
      <c r="Q28" s="72"/>
      <c r="R28" s="72"/>
    </row>
    <row r="29" spans="1:18" x14ac:dyDescent="0.25">
      <c r="A29" s="125"/>
      <c r="B29" s="126" t="s">
        <v>633</v>
      </c>
      <c r="C29" s="127" t="s">
        <v>628</v>
      </c>
      <c r="D29" s="72"/>
      <c r="E29" s="72"/>
      <c r="F29" s="72"/>
      <c r="G29" s="72"/>
      <c r="H29" s="72"/>
      <c r="I29" s="72"/>
      <c r="J29" s="72"/>
      <c r="K29" s="72"/>
      <c r="L29" s="72"/>
      <c r="M29" s="72"/>
      <c r="N29" s="72"/>
      <c r="O29" s="72"/>
      <c r="P29" s="72"/>
      <c r="Q29" s="72"/>
      <c r="R29" s="72"/>
    </row>
    <row r="30" spans="1:18" x14ac:dyDescent="0.25">
      <c r="A30" s="95" t="s">
        <v>362</v>
      </c>
      <c r="B30" s="126" t="s">
        <v>40</v>
      </c>
      <c r="C30" s="77" t="s">
        <v>628</v>
      </c>
      <c r="D30" s="72"/>
      <c r="E30" s="72"/>
      <c r="F30" s="72"/>
      <c r="G30" s="72"/>
      <c r="H30" s="72"/>
      <c r="I30" s="72"/>
      <c r="J30" s="72"/>
      <c r="K30" s="72"/>
      <c r="L30" s="72"/>
      <c r="M30" s="72"/>
      <c r="N30" s="72"/>
      <c r="O30" s="72"/>
      <c r="P30" s="72"/>
      <c r="Q30" s="72"/>
      <c r="R30" s="72"/>
    </row>
    <row r="31" spans="1:18" x14ac:dyDescent="0.25">
      <c r="A31" s="95"/>
      <c r="B31" s="128" t="s">
        <v>42</v>
      </c>
      <c r="C31" s="77" t="s">
        <v>628</v>
      </c>
      <c r="D31" s="72"/>
      <c r="E31" s="72"/>
      <c r="F31" s="72"/>
      <c r="G31" s="72"/>
      <c r="H31" s="72"/>
      <c r="I31" s="72"/>
      <c r="J31" s="72"/>
      <c r="K31" s="72"/>
      <c r="L31" s="72"/>
      <c r="M31" s="72"/>
      <c r="N31" s="72"/>
      <c r="O31" s="72"/>
      <c r="P31" s="72"/>
      <c r="Q31" s="72"/>
      <c r="R31" s="72"/>
    </row>
    <row r="32" spans="1:18" ht="39.6" x14ac:dyDescent="0.25">
      <c r="A32" s="72" t="s">
        <v>363</v>
      </c>
      <c r="B32" s="128" t="s">
        <v>44</v>
      </c>
      <c r="C32" s="127" t="s">
        <v>628</v>
      </c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72"/>
    </row>
    <row r="33" spans="1:18" ht="39.6" x14ac:dyDescent="0.25">
      <c r="A33" s="95" t="s">
        <v>364</v>
      </c>
      <c r="B33" s="126" t="s">
        <v>48</v>
      </c>
      <c r="C33" s="129" t="s">
        <v>628</v>
      </c>
      <c r="D33" s="129" t="s">
        <v>628</v>
      </c>
      <c r="E33" s="129" t="s">
        <v>628</v>
      </c>
      <c r="F33" s="129" t="s">
        <v>628</v>
      </c>
      <c r="G33" s="129" t="s">
        <v>628</v>
      </c>
      <c r="H33" s="129" t="s">
        <v>628</v>
      </c>
      <c r="I33" s="129" t="s">
        <v>628</v>
      </c>
      <c r="J33" s="129" t="s">
        <v>628</v>
      </c>
      <c r="K33" s="129" t="s">
        <v>628</v>
      </c>
      <c r="L33" s="129" t="s">
        <v>628</v>
      </c>
      <c r="M33" s="129" t="s">
        <v>628</v>
      </c>
      <c r="N33" s="129" t="s">
        <v>628</v>
      </c>
      <c r="O33" s="129" t="s">
        <v>628</v>
      </c>
      <c r="P33" s="129" t="s">
        <v>628</v>
      </c>
      <c r="Q33" s="129" t="s">
        <v>628</v>
      </c>
      <c r="R33" s="129" t="s">
        <v>628</v>
      </c>
    </row>
    <row r="34" spans="1:18" ht="39.6" x14ac:dyDescent="0.25">
      <c r="A34" s="95"/>
      <c r="B34" s="126" t="s">
        <v>50</v>
      </c>
      <c r="C34" s="129"/>
      <c r="D34" s="129"/>
      <c r="E34" s="129"/>
      <c r="F34" s="129"/>
      <c r="G34" s="129"/>
      <c r="H34" s="129"/>
      <c r="I34" s="129"/>
      <c r="J34" s="129"/>
      <c r="K34" s="129"/>
      <c r="L34" s="129"/>
      <c r="M34" s="129"/>
      <c r="N34" s="129"/>
      <c r="O34" s="129"/>
      <c r="P34" s="129"/>
      <c r="Q34" s="129"/>
      <c r="R34" s="129"/>
    </row>
    <row r="35" spans="1:18" ht="26.4" x14ac:dyDescent="0.25">
      <c r="A35" s="72" t="s">
        <v>365</v>
      </c>
      <c r="B35" s="126" t="s">
        <v>52</v>
      </c>
      <c r="C35" s="72" t="s">
        <v>628</v>
      </c>
      <c r="D35" s="127" t="s">
        <v>628</v>
      </c>
      <c r="E35" s="127" t="s">
        <v>628</v>
      </c>
      <c r="F35" s="127" t="s">
        <v>628</v>
      </c>
      <c r="G35" s="127" t="s">
        <v>628</v>
      </c>
      <c r="H35" s="127" t="s">
        <v>628</v>
      </c>
      <c r="I35" s="127" t="s">
        <v>628</v>
      </c>
      <c r="J35" s="127" t="s">
        <v>628</v>
      </c>
      <c r="K35" s="127" t="s">
        <v>628</v>
      </c>
      <c r="L35" s="127" t="s">
        <v>628</v>
      </c>
      <c r="M35" s="127" t="s">
        <v>628</v>
      </c>
      <c r="N35" s="127" t="s">
        <v>628</v>
      </c>
      <c r="O35" s="127" t="s">
        <v>628</v>
      </c>
      <c r="P35" s="127" t="s">
        <v>628</v>
      </c>
      <c r="Q35" s="127" t="s">
        <v>628</v>
      </c>
      <c r="R35" s="127" t="s">
        <v>628</v>
      </c>
    </row>
    <row r="36" spans="1:18" ht="39.6" x14ac:dyDescent="0.25">
      <c r="A36" s="129" t="s">
        <v>366</v>
      </c>
      <c r="B36" s="126" t="s">
        <v>54</v>
      </c>
      <c r="C36" s="129" t="s">
        <v>628</v>
      </c>
      <c r="D36" s="129" t="s">
        <v>628</v>
      </c>
      <c r="E36" s="129" t="s">
        <v>628</v>
      </c>
      <c r="F36" s="129" t="s">
        <v>628</v>
      </c>
      <c r="G36" s="129" t="s">
        <v>628</v>
      </c>
      <c r="H36" s="129" t="s">
        <v>628</v>
      </c>
      <c r="I36" s="129" t="s">
        <v>628</v>
      </c>
      <c r="J36" s="129" t="s">
        <v>628</v>
      </c>
      <c r="K36" s="129" t="s">
        <v>628</v>
      </c>
      <c r="L36" s="129" t="s">
        <v>628</v>
      </c>
      <c r="M36" s="129" t="s">
        <v>628</v>
      </c>
      <c r="N36" s="129" t="s">
        <v>628</v>
      </c>
      <c r="O36" s="129" t="s">
        <v>628</v>
      </c>
      <c r="P36" s="129" t="s">
        <v>628</v>
      </c>
      <c r="Q36" s="129" t="s">
        <v>628</v>
      </c>
      <c r="R36" s="129" t="s">
        <v>628</v>
      </c>
    </row>
    <row r="37" spans="1:18" ht="39.6" x14ac:dyDescent="0.25">
      <c r="A37" s="129"/>
      <c r="B37" s="126" t="s">
        <v>56</v>
      </c>
      <c r="C37" s="129"/>
      <c r="D37" s="129"/>
      <c r="E37" s="129"/>
      <c r="F37" s="129"/>
      <c r="G37" s="129"/>
      <c r="H37" s="129"/>
      <c r="I37" s="129"/>
      <c r="J37" s="129"/>
      <c r="K37" s="129"/>
      <c r="L37" s="129"/>
      <c r="M37" s="129"/>
      <c r="N37" s="129"/>
      <c r="O37" s="129"/>
      <c r="P37" s="129"/>
      <c r="Q37" s="129"/>
      <c r="R37" s="129"/>
    </row>
    <row r="38" spans="1:18" ht="39.6" x14ac:dyDescent="0.25">
      <c r="A38" s="129"/>
      <c r="B38" s="126" t="s">
        <v>58</v>
      </c>
      <c r="C38" s="129"/>
      <c r="D38" s="129"/>
      <c r="E38" s="129"/>
      <c r="F38" s="129"/>
      <c r="G38" s="129"/>
      <c r="H38" s="129"/>
      <c r="I38" s="129"/>
      <c r="J38" s="129"/>
      <c r="K38" s="129"/>
      <c r="L38" s="129"/>
      <c r="M38" s="129"/>
      <c r="N38" s="129"/>
      <c r="O38" s="129"/>
      <c r="P38" s="129"/>
      <c r="Q38" s="129"/>
      <c r="R38" s="129"/>
    </row>
    <row r="39" spans="1:18" ht="26.4" x14ac:dyDescent="0.25">
      <c r="A39" s="72" t="s">
        <v>367</v>
      </c>
      <c r="B39" s="126" t="s">
        <v>60</v>
      </c>
      <c r="C39" s="72"/>
      <c r="D39" s="72"/>
      <c r="E39" s="72"/>
      <c r="F39" s="72"/>
      <c r="G39" s="72"/>
      <c r="H39" s="72" t="s">
        <v>628</v>
      </c>
      <c r="I39" s="72" t="s">
        <v>628</v>
      </c>
      <c r="J39" s="72"/>
      <c r="K39" s="72"/>
      <c r="L39" s="72" t="s">
        <v>628</v>
      </c>
      <c r="M39" s="72"/>
      <c r="N39" s="72" t="s">
        <v>628</v>
      </c>
      <c r="O39" s="72"/>
      <c r="P39" s="72" t="s">
        <v>628</v>
      </c>
      <c r="Q39" s="72"/>
      <c r="R39" s="72"/>
    </row>
    <row r="40" spans="1:18" ht="26.4" x14ac:dyDescent="0.25">
      <c r="A40" s="129" t="s">
        <v>368</v>
      </c>
      <c r="B40" s="126" t="s">
        <v>62</v>
      </c>
      <c r="C40" s="72"/>
      <c r="D40" s="72"/>
      <c r="E40" s="72"/>
      <c r="F40" s="72"/>
      <c r="G40" s="72"/>
      <c r="H40" s="72" t="s">
        <v>628</v>
      </c>
      <c r="I40" s="72" t="s">
        <v>628</v>
      </c>
      <c r="J40" s="72" t="s">
        <v>628</v>
      </c>
      <c r="K40" s="72"/>
      <c r="L40" s="72" t="s">
        <v>628</v>
      </c>
      <c r="M40" s="72"/>
      <c r="N40" s="72" t="s">
        <v>628</v>
      </c>
      <c r="O40" s="72"/>
      <c r="P40" s="72" t="s">
        <v>628</v>
      </c>
      <c r="Q40" s="72" t="s">
        <v>628</v>
      </c>
      <c r="R40" s="72"/>
    </row>
    <row r="41" spans="1:18" ht="26.4" x14ac:dyDescent="0.25">
      <c r="A41" s="129"/>
      <c r="B41" s="126" t="s">
        <v>64</v>
      </c>
      <c r="C41" s="72"/>
      <c r="D41" s="72"/>
      <c r="E41" s="72"/>
      <c r="F41" s="72"/>
      <c r="G41" s="72"/>
      <c r="H41" s="72" t="s">
        <v>628</v>
      </c>
      <c r="I41" s="72" t="s">
        <v>628</v>
      </c>
      <c r="J41" s="72"/>
      <c r="K41" s="72"/>
      <c r="L41" s="72"/>
      <c r="M41" s="72"/>
      <c r="N41" s="72"/>
      <c r="O41" s="72"/>
      <c r="P41" s="72"/>
      <c r="Q41" s="72"/>
      <c r="R41" s="72"/>
    </row>
    <row r="42" spans="1:18" ht="26.4" x14ac:dyDescent="0.25">
      <c r="A42" s="129"/>
      <c r="B42" s="126" t="s">
        <v>66</v>
      </c>
      <c r="C42" s="72"/>
      <c r="D42" s="72" t="s">
        <v>628</v>
      </c>
      <c r="E42" s="72" t="s">
        <v>628</v>
      </c>
      <c r="F42" s="72" t="s">
        <v>628</v>
      </c>
      <c r="G42" s="72" t="s">
        <v>628</v>
      </c>
      <c r="H42" s="72"/>
      <c r="I42" s="72"/>
      <c r="J42" s="72"/>
      <c r="K42" s="72"/>
      <c r="L42" s="72"/>
      <c r="M42" s="72"/>
      <c r="N42" s="72"/>
      <c r="O42" s="72"/>
      <c r="P42" s="72"/>
      <c r="Q42" s="72"/>
      <c r="R42" s="72"/>
    </row>
    <row r="43" spans="1:18" ht="26.4" x14ac:dyDescent="0.25">
      <c r="A43" s="72" t="s">
        <v>369</v>
      </c>
      <c r="B43" s="126" t="s">
        <v>68</v>
      </c>
      <c r="C43" s="72"/>
      <c r="D43" s="72"/>
      <c r="E43" s="72"/>
      <c r="F43" s="72"/>
      <c r="G43" s="72"/>
      <c r="H43" s="72" t="s">
        <v>628</v>
      </c>
      <c r="I43" s="72" t="s">
        <v>628</v>
      </c>
      <c r="J43" s="72"/>
      <c r="K43" s="72" t="s">
        <v>628</v>
      </c>
      <c r="L43" s="72" t="s">
        <v>628</v>
      </c>
      <c r="M43" s="72" t="s">
        <v>628</v>
      </c>
      <c r="N43" s="72" t="s">
        <v>628</v>
      </c>
      <c r="O43" s="72" t="s">
        <v>628</v>
      </c>
      <c r="P43" s="72" t="s">
        <v>628</v>
      </c>
      <c r="Q43" s="72"/>
      <c r="R43" s="72"/>
    </row>
    <row r="44" spans="1:18" x14ac:dyDescent="0.25">
      <c r="A44" s="95" t="s">
        <v>370</v>
      </c>
      <c r="B44" s="126" t="s">
        <v>70</v>
      </c>
      <c r="C44" s="72" t="s">
        <v>628</v>
      </c>
      <c r="D44" s="72"/>
      <c r="E44" s="72"/>
      <c r="F44" s="72"/>
      <c r="G44" s="72"/>
      <c r="H44" s="72"/>
      <c r="I44" s="72"/>
      <c r="J44" s="72" t="s">
        <v>628</v>
      </c>
      <c r="K44" s="72"/>
      <c r="L44" s="72"/>
      <c r="M44" s="72"/>
      <c r="N44" s="72"/>
      <c r="O44" s="72"/>
      <c r="P44" s="72"/>
      <c r="Q44" s="72"/>
      <c r="R44" s="72"/>
    </row>
    <row r="45" spans="1:18" x14ac:dyDescent="0.25">
      <c r="A45" s="95"/>
      <c r="B45" s="126" t="s">
        <v>72</v>
      </c>
      <c r="C45" s="72"/>
      <c r="D45" s="72"/>
      <c r="E45" s="72"/>
      <c r="F45" s="72"/>
      <c r="G45" s="72"/>
      <c r="H45" s="72" t="s">
        <v>628</v>
      </c>
      <c r="I45" s="72" t="s">
        <v>628</v>
      </c>
      <c r="J45" s="72" t="s">
        <v>628</v>
      </c>
      <c r="K45" s="72" t="s">
        <v>628</v>
      </c>
      <c r="L45" s="72" t="s">
        <v>628</v>
      </c>
      <c r="M45" s="72" t="s">
        <v>628</v>
      </c>
      <c r="N45" s="72" t="s">
        <v>628</v>
      </c>
      <c r="O45" s="72" t="s">
        <v>628</v>
      </c>
      <c r="P45" s="72" t="s">
        <v>628</v>
      </c>
      <c r="Q45" s="72"/>
      <c r="R45" s="72"/>
    </row>
    <row r="46" spans="1:18" ht="39.6" x14ac:dyDescent="0.25">
      <c r="A46" s="95"/>
      <c r="B46" s="126" t="s">
        <v>74</v>
      </c>
      <c r="C46" s="72"/>
      <c r="D46" s="72"/>
      <c r="E46" s="72"/>
      <c r="F46" s="72"/>
      <c r="G46" s="72"/>
      <c r="H46" s="72"/>
      <c r="I46" s="72"/>
      <c r="J46" s="72"/>
      <c r="K46" s="72" t="s">
        <v>628</v>
      </c>
      <c r="L46" s="72"/>
      <c r="M46" s="72"/>
      <c r="N46" s="72"/>
      <c r="O46" s="72"/>
      <c r="P46" s="72"/>
      <c r="Q46" s="72"/>
      <c r="R46" s="72"/>
    </row>
    <row r="47" spans="1:18" ht="26.4" x14ac:dyDescent="0.25">
      <c r="A47" s="95" t="s">
        <v>371</v>
      </c>
      <c r="B47" s="126" t="s">
        <v>76</v>
      </c>
      <c r="C47" s="72"/>
      <c r="D47" s="72"/>
      <c r="E47" s="72"/>
      <c r="F47" s="72"/>
      <c r="G47" s="72"/>
      <c r="H47" s="72" t="s">
        <v>628</v>
      </c>
      <c r="I47" s="72" t="s">
        <v>628</v>
      </c>
      <c r="J47" s="72"/>
      <c r="K47" s="72"/>
      <c r="L47" s="72"/>
      <c r="M47" s="72"/>
      <c r="N47" s="72"/>
      <c r="O47" s="72"/>
      <c r="P47" s="72"/>
      <c r="Q47" s="72"/>
      <c r="R47" s="72"/>
    </row>
    <row r="48" spans="1:18" ht="39.6" x14ac:dyDescent="0.25">
      <c r="A48" s="95"/>
      <c r="B48" s="126" t="s">
        <v>78</v>
      </c>
      <c r="C48" s="72"/>
      <c r="D48" s="72"/>
      <c r="E48" s="72"/>
      <c r="F48" s="72"/>
      <c r="G48" s="72"/>
      <c r="H48" s="72" t="s">
        <v>628</v>
      </c>
      <c r="I48" s="72" t="s">
        <v>628</v>
      </c>
      <c r="J48" s="72" t="s">
        <v>628</v>
      </c>
      <c r="K48" s="72" t="s">
        <v>628</v>
      </c>
      <c r="L48" s="72" t="s">
        <v>628</v>
      </c>
      <c r="M48" s="72" t="s">
        <v>628</v>
      </c>
      <c r="N48" s="72" t="s">
        <v>628</v>
      </c>
      <c r="O48" s="72" t="s">
        <v>628</v>
      </c>
      <c r="P48" s="72" t="s">
        <v>628</v>
      </c>
      <c r="Q48" s="72"/>
      <c r="R48" s="72"/>
    </row>
    <row r="49" spans="1:18" ht="26.4" x14ac:dyDescent="0.25">
      <c r="A49" s="95"/>
      <c r="B49" s="126" t="s">
        <v>80</v>
      </c>
      <c r="C49" s="72"/>
      <c r="D49" s="72"/>
      <c r="E49" s="72"/>
      <c r="F49" s="72"/>
      <c r="G49" s="72"/>
      <c r="H49" s="72" t="s">
        <v>628</v>
      </c>
      <c r="I49" s="72" t="s">
        <v>628</v>
      </c>
      <c r="J49" s="72" t="s">
        <v>628</v>
      </c>
      <c r="K49" s="72" t="s">
        <v>628</v>
      </c>
      <c r="L49" s="72" t="s">
        <v>628</v>
      </c>
      <c r="M49" s="72" t="s">
        <v>628</v>
      </c>
      <c r="N49" s="72" t="s">
        <v>628</v>
      </c>
      <c r="O49" s="72" t="s">
        <v>628</v>
      </c>
      <c r="P49" s="72" t="s">
        <v>628</v>
      </c>
      <c r="Q49" s="72"/>
      <c r="R49" s="72"/>
    </row>
    <row r="50" spans="1:18" ht="52.8" x14ac:dyDescent="0.25">
      <c r="A50" s="95"/>
      <c r="B50" s="126" t="s">
        <v>82</v>
      </c>
      <c r="C50" s="72"/>
      <c r="D50" s="72"/>
      <c r="E50" s="72"/>
      <c r="F50" s="72"/>
      <c r="G50" s="72"/>
      <c r="H50" s="72" t="s">
        <v>628</v>
      </c>
      <c r="I50" s="72" t="s">
        <v>628</v>
      </c>
      <c r="J50" s="72"/>
      <c r="K50" s="72" t="s">
        <v>628</v>
      </c>
      <c r="L50" s="72" t="s">
        <v>628</v>
      </c>
      <c r="M50" s="72" t="s">
        <v>628</v>
      </c>
      <c r="N50" s="72" t="s">
        <v>628</v>
      </c>
      <c r="O50" s="72" t="s">
        <v>628</v>
      </c>
      <c r="P50" s="72"/>
      <c r="Q50" s="72"/>
      <c r="R50" s="72"/>
    </row>
    <row r="51" spans="1:18" ht="52.8" x14ac:dyDescent="0.25">
      <c r="A51" s="95"/>
      <c r="B51" s="126" t="s">
        <v>84</v>
      </c>
      <c r="C51" s="72"/>
      <c r="D51" s="72"/>
      <c r="E51" s="72"/>
      <c r="F51" s="72"/>
      <c r="G51" s="72"/>
      <c r="H51" s="72"/>
      <c r="I51" s="72"/>
      <c r="J51" s="72" t="s">
        <v>628</v>
      </c>
      <c r="K51" s="72"/>
      <c r="L51" s="72"/>
      <c r="M51" s="72"/>
      <c r="N51" s="72"/>
      <c r="O51" s="72"/>
      <c r="P51" s="72" t="s">
        <v>628</v>
      </c>
      <c r="Q51" s="72"/>
      <c r="R51" s="72"/>
    </row>
    <row r="52" spans="1:18" ht="26.4" x14ac:dyDescent="0.25">
      <c r="A52" s="95" t="s">
        <v>372</v>
      </c>
      <c r="B52" s="126" t="s">
        <v>86</v>
      </c>
      <c r="C52" s="72"/>
      <c r="D52" s="72"/>
      <c r="E52" s="72"/>
      <c r="F52" s="72"/>
      <c r="G52" s="72"/>
      <c r="H52" s="72" t="s">
        <v>628</v>
      </c>
      <c r="I52" s="72" t="s">
        <v>628</v>
      </c>
      <c r="J52" s="72" t="s">
        <v>628</v>
      </c>
      <c r="K52" s="72"/>
      <c r="L52" s="72"/>
      <c r="M52" s="72"/>
      <c r="N52" s="72"/>
      <c r="O52" s="72"/>
      <c r="P52" s="72"/>
      <c r="Q52" s="72"/>
      <c r="R52" s="72"/>
    </row>
    <row r="53" spans="1:18" ht="26.4" x14ac:dyDescent="0.25">
      <c r="A53" s="95"/>
      <c r="B53" s="126" t="s">
        <v>88</v>
      </c>
      <c r="C53" s="72"/>
      <c r="D53" s="72"/>
      <c r="E53" s="72"/>
      <c r="F53" s="72"/>
      <c r="G53" s="72"/>
      <c r="H53" s="72"/>
      <c r="I53" s="72"/>
      <c r="J53" s="72"/>
      <c r="K53" s="72" t="s">
        <v>628</v>
      </c>
      <c r="L53" s="72"/>
      <c r="M53" s="72"/>
      <c r="N53" s="72"/>
      <c r="O53" s="72"/>
      <c r="P53" s="72"/>
      <c r="Q53" s="72"/>
      <c r="R53" s="72"/>
    </row>
    <row r="54" spans="1:18" x14ac:dyDescent="0.25">
      <c r="A54" s="95" t="s">
        <v>373</v>
      </c>
      <c r="B54" s="126" t="s">
        <v>90</v>
      </c>
      <c r="C54" s="72"/>
      <c r="D54" s="72"/>
      <c r="E54" s="72"/>
      <c r="F54" s="72"/>
      <c r="G54" s="72"/>
      <c r="H54" s="72"/>
      <c r="I54" s="72"/>
      <c r="J54" s="72"/>
      <c r="K54" s="72"/>
      <c r="L54" s="72"/>
      <c r="M54" s="72"/>
      <c r="N54" s="72" t="s">
        <v>628</v>
      </c>
      <c r="O54" s="72"/>
      <c r="P54" s="72" t="s">
        <v>628</v>
      </c>
      <c r="Q54" s="72"/>
      <c r="R54" s="72"/>
    </row>
    <row r="55" spans="1:18" x14ac:dyDescent="0.25">
      <c r="A55" s="95"/>
      <c r="B55" s="126" t="s">
        <v>92</v>
      </c>
      <c r="C55" s="72"/>
      <c r="D55" s="72"/>
      <c r="E55" s="72"/>
      <c r="F55" s="72"/>
      <c r="G55" s="72"/>
      <c r="H55" s="72"/>
      <c r="I55" s="72"/>
      <c r="J55" s="72"/>
      <c r="K55" s="72"/>
      <c r="L55" s="72" t="s">
        <v>628</v>
      </c>
      <c r="M55" s="72"/>
      <c r="N55" s="72"/>
      <c r="O55" s="72"/>
      <c r="P55" s="72"/>
      <c r="Q55" s="72"/>
      <c r="R55" s="72"/>
    </row>
    <row r="56" spans="1:18" ht="26.4" x14ac:dyDescent="0.25">
      <c r="A56" s="95"/>
      <c r="B56" s="126" t="s">
        <v>94</v>
      </c>
      <c r="C56" s="72"/>
      <c r="D56" s="72"/>
      <c r="E56" s="72"/>
      <c r="F56" s="72"/>
      <c r="G56" s="72"/>
      <c r="H56" s="72" t="s">
        <v>628</v>
      </c>
      <c r="I56" s="72" t="s">
        <v>628</v>
      </c>
      <c r="J56" s="72"/>
      <c r="K56" s="72"/>
      <c r="L56" s="72"/>
      <c r="M56" s="72"/>
      <c r="N56" s="72"/>
      <c r="O56" s="72"/>
      <c r="P56" s="72"/>
      <c r="Q56" s="72"/>
      <c r="R56" s="72"/>
    </row>
    <row r="57" spans="1:18" x14ac:dyDescent="0.25">
      <c r="A57" s="95"/>
      <c r="B57" s="126" t="s">
        <v>96</v>
      </c>
      <c r="C57" s="72"/>
      <c r="D57" s="72"/>
      <c r="E57" s="72"/>
      <c r="F57" s="72"/>
      <c r="G57" s="72"/>
      <c r="H57" s="72"/>
      <c r="I57" s="72"/>
      <c r="J57" s="72" t="s">
        <v>628</v>
      </c>
      <c r="K57" s="72"/>
      <c r="L57" s="72"/>
      <c r="M57" s="72"/>
      <c r="N57" s="72"/>
      <c r="O57" s="72"/>
      <c r="P57" s="72"/>
      <c r="Q57" s="72"/>
      <c r="R57" s="72"/>
    </row>
    <row r="58" spans="1:18" ht="39.6" x14ac:dyDescent="0.25">
      <c r="A58" s="95"/>
      <c r="B58" s="126" t="s">
        <v>98</v>
      </c>
      <c r="C58" s="72"/>
      <c r="D58" s="72"/>
      <c r="E58" s="72"/>
      <c r="F58" s="72"/>
      <c r="G58" s="72"/>
      <c r="H58" s="72" t="s">
        <v>628</v>
      </c>
      <c r="I58" s="72" t="s">
        <v>628</v>
      </c>
      <c r="J58" s="72"/>
      <c r="K58" s="72" t="s">
        <v>628</v>
      </c>
      <c r="L58" s="72" t="s">
        <v>628</v>
      </c>
      <c r="M58" s="72"/>
      <c r="N58" s="72" t="s">
        <v>628</v>
      </c>
      <c r="O58" s="72"/>
      <c r="P58" s="72" t="s">
        <v>628</v>
      </c>
      <c r="Q58" s="72"/>
      <c r="R58" s="72"/>
    </row>
    <row r="59" spans="1:18" ht="26.4" x14ac:dyDescent="0.25">
      <c r="A59" s="95" t="s">
        <v>374</v>
      </c>
      <c r="B59" s="126" t="s">
        <v>100</v>
      </c>
      <c r="C59" s="72"/>
      <c r="D59" s="72"/>
      <c r="E59" s="72"/>
      <c r="F59" s="72"/>
      <c r="G59" s="72"/>
      <c r="H59" s="72"/>
      <c r="I59" s="72"/>
      <c r="J59" s="72" t="s">
        <v>628</v>
      </c>
      <c r="K59" s="72"/>
      <c r="L59" s="72"/>
      <c r="M59" s="72"/>
      <c r="N59" s="72"/>
      <c r="O59" s="72"/>
      <c r="P59" s="72"/>
      <c r="Q59" s="72"/>
      <c r="R59" s="72"/>
    </row>
    <row r="60" spans="1:18" x14ac:dyDescent="0.25">
      <c r="A60" s="95"/>
      <c r="B60" s="126" t="s">
        <v>102</v>
      </c>
      <c r="C60" s="72"/>
      <c r="D60" s="72"/>
      <c r="E60" s="72"/>
      <c r="F60" s="72"/>
      <c r="G60" s="72"/>
      <c r="H60" s="72"/>
      <c r="I60" s="72"/>
      <c r="J60" s="72"/>
      <c r="K60" s="72"/>
      <c r="L60" s="72" t="s">
        <v>628</v>
      </c>
      <c r="M60" s="72"/>
      <c r="N60" s="72"/>
      <c r="O60" s="72"/>
      <c r="P60" s="72"/>
      <c r="Q60" s="72"/>
      <c r="R60" s="72"/>
    </row>
    <row r="61" spans="1:18" x14ac:dyDescent="0.25">
      <c r="A61" s="95"/>
      <c r="B61" s="126" t="s">
        <v>104</v>
      </c>
      <c r="C61" s="72"/>
      <c r="D61" s="72" t="s">
        <v>628</v>
      </c>
      <c r="E61" s="72" t="s">
        <v>628</v>
      </c>
      <c r="F61" s="72" t="s">
        <v>628</v>
      </c>
      <c r="G61" s="72" t="s">
        <v>628</v>
      </c>
      <c r="H61" s="72"/>
      <c r="I61" s="72"/>
      <c r="J61" s="72"/>
      <c r="K61" s="72"/>
      <c r="L61" s="72"/>
      <c r="M61" s="72"/>
      <c r="N61" s="72"/>
      <c r="O61" s="72"/>
      <c r="P61" s="72"/>
      <c r="Q61" s="72"/>
      <c r="R61" s="72"/>
    </row>
    <row r="62" spans="1:18" x14ac:dyDescent="0.25">
      <c r="A62" s="95"/>
      <c r="B62" s="126" t="s">
        <v>106</v>
      </c>
      <c r="C62" s="72"/>
      <c r="D62" s="72" t="s">
        <v>628</v>
      </c>
      <c r="E62" s="72" t="s">
        <v>628</v>
      </c>
      <c r="F62" s="72" t="s">
        <v>628</v>
      </c>
      <c r="G62" s="72" t="s">
        <v>628</v>
      </c>
      <c r="H62" s="72"/>
      <c r="I62" s="72"/>
      <c r="J62" s="72"/>
      <c r="K62" s="72"/>
      <c r="L62" s="72"/>
      <c r="M62" s="72"/>
      <c r="N62" s="72"/>
      <c r="O62" s="72"/>
      <c r="P62" s="72"/>
      <c r="Q62" s="72"/>
      <c r="R62" s="72"/>
    </row>
    <row r="63" spans="1:18" ht="39.6" x14ac:dyDescent="0.25">
      <c r="A63" s="72" t="s">
        <v>375</v>
      </c>
      <c r="B63" s="126" t="s">
        <v>108</v>
      </c>
      <c r="C63" s="72"/>
      <c r="D63" s="72" t="s">
        <v>628</v>
      </c>
      <c r="E63" s="72" t="s">
        <v>628</v>
      </c>
      <c r="F63" s="72" t="s">
        <v>628</v>
      </c>
      <c r="G63" s="72" t="s">
        <v>628</v>
      </c>
      <c r="H63" s="72" t="s">
        <v>628</v>
      </c>
      <c r="I63" s="72" t="s">
        <v>628</v>
      </c>
      <c r="J63" s="72" t="s">
        <v>628</v>
      </c>
      <c r="K63" s="72" t="s">
        <v>628</v>
      </c>
      <c r="L63" s="72" t="s">
        <v>628</v>
      </c>
      <c r="M63" s="72" t="s">
        <v>628</v>
      </c>
      <c r="N63" s="72" t="s">
        <v>628</v>
      </c>
      <c r="O63" s="72" t="s">
        <v>628</v>
      </c>
      <c r="P63" s="72" t="s">
        <v>628</v>
      </c>
      <c r="Q63" s="72"/>
      <c r="R63" s="72"/>
    </row>
    <row r="64" spans="1:18" ht="26.4" x14ac:dyDescent="0.25">
      <c r="A64" s="72" t="s">
        <v>376</v>
      </c>
      <c r="B64" s="128" t="s">
        <v>110</v>
      </c>
      <c r="C64" s="72"/>
      <c r="D64" s="72" t="s">
        <v>628</v>
      </c>
      <c r="E64" s="72" t="s">
        <v>628</v>
      </c>
      <c r="F64" s="72" t="s">
        <v>628</v>
      </c>
      <c r="G64" s="72" t="s">
        <v>628</v>
      </c>
      <c r="H64" s="72"/>
      <c r="I64" s="72"/>
      <c r="J64" s="72"/>
      <c r="K64" s="72"/>
      <c r="L64" s="72"/>
      <c r="M64" s="72"/>
      <c r="N64" s="72"/>
      <c r="O64" s="72"/>
      <c r="P64" s="72"/>
      <c r="Q64" s="72" t="s">
        <v>628</v>
      </c>
      <c r="R64" s="72"/>
    </row>
    <row r="65" spans="1:18" ht="26.4" x14ac:dyDescent="0.25">
      <c r="A65" s="95" t="s">
        <v>377</v>
      </c>
      <c r="B65" s="126" t="s">
        <v>112</v>
      </c>
      <c r="C65" s="72"/>
      <c r="D65" s="72"/>
      <c r="E65" s="72"/>
      <c r="F65" s="72"/>
      <c r="G65" s="72"/>
      <c r="H65" s="72"/>
      <c r="I65" s="72"/>
      <c r="J65" s="72" t="s">
        <v>628</v>
      </c>
      <c r="K65" s="72"/>
      <c r="L65" s="72"/>
      <c r="M65" s="72"/>
      <c r="N65" s="72"/>
      <c r="O65" s="72"/>
      <c r="P65" s="72"/>
      <c r="Q65" s="72"/>
      <c r="R65" s="72"/>
    </row>
    <row r="66" spans="1:18" x14ac:dyDescent="0.25">
      <c r="A66" s="95"/>
      <c r="B66" s="126" t="s">
        <v>114</v>
      </c>
      <c r="C66" s="72"/>
      <c r="D66" s="72" t="s">
        <v>628</v>
      </c>
      <c r="E66" s="72" t="s">
        <v>628</v>
      </c>
      <c r="F66" s="72" t="s">
        <v>628</v>
      </c>
      <c r="G66" s="72" t="s">
        <v>628</v>
      </c>
      <c r="H66" s="72"/>
      <c r="I66" s="72"/>
      <c r="J66" s="72"/>
      <c r="K66" s="72"/>
      <c r="L66" s="72"/>
      <c r="M66" s="72"/>
      <c r="N66" s="72"/>
      <c r="O66" s="72"/>
      <c r="P66" s="72"/>
      <c r="Q66" s="72"/>
      <c r="R66" s="72"/>
    </row>
    <row r="67" spans="1:18" ht="26.4" x14ac:dyDescent="0.25">
      <c r="A67" s="95"/>
      <c r="B67" s="126" t="s">
        <v>116</v>
      </c>
      <c r="C67" s="72"/>
      <c r="D67" s="72"/>
      <c r="E67" s="72"/>
      <c r="F67" s="72"/>
      <c r="G67" s="72"/>
      <c r="H67" s="72" t="s">
        <v>628</v>
      </c>
      <c r="I67" s="72" t="s">
        <v>628</v>
      </c>
      <c r="J67" s="72" t="s">
        <v>628</v>
      </c>
      <c r="K67" s="72" t="s">
        <v>628</v>
      </c>
      <c r="L67" s="72" t="s">
        <v>628</v>
      </c>
      <c r="M67" s="72" t="s">
        <v>628</v>
      </c>
      <c r="N67" s="72" t="s">
        <v>628</v>
      </c>
      <c r="O67" s="72" t="s">
        <v>628</v>
      </c>
      <c r="P67" s="72" t="s">
        <v>628</v>
      </c>
      <c r="Q67" s="72"/>
      <c r="R67" s="72"/>
    </row>
    <row r="68" spans="1:18" x14ac:dyDescent="0.25">
      <c r="A68" s="95" t="s">
        <v>378</v>
      </c>
      <c r="B68" s="126" t="s">
        <v>118</v>
      </c>
      <c r="C68" s="72" t="s">
        <v>628</v>
      </c>
      <c r="D68" s="72"/>
      <c r="E68" s="72"/>
      <c r="F68" s="72"/>
      <c r="G68" s="72"/>
      <c r="H68" s="72"/>
      <c r="I68" s="72"/>
      <c r="J68" s="72"/>
      <c r="K68" s="72"/>
      <c r="L68" s="72"/>
      <c r="M68" s="72"/>
      <c r="N68" s="72"/>
      <c r="O68" s="72"/>
      <c r="P68" s="72"/>
      <c r="Q68" s="72"/>
      <c r="R68" s="72"/>
    </row>
    <row r="69" spans="1:18" x14ac:dyDescent="0.25">
      <c r="A69" s="95"/>
      <c r="B69" s="126" t="s">
        <v>120</v>
      </c>
      <c r="C69" s="72"/>
      <c r="D69" s="72"/>
      <c r="E69" s="72"/>
      <c r="F69" s="72"/>
      <c r="G69" s="72"/>
      <c r="H69" s="72"/>
      <c r="I69" s="72"/>
      <c r="J69" s="72"/>
      <c r="K69" s="72" t="s">
        <v>628</v>
      </c>
      <c r="L69" s="72" t="s">
        <v>628</v>
      </c>
      <c r="M69" s="72" t="s">
        <v>628</v>
      </c>
      <c r="N69" s="72" t="s">
        <v>628</v>
      </c>
      <c r="O69" s="72" t="s">
        <v>628</v>
      </c>
      <c r="P69" s="72" t="s">
        <v>628</v>
      </c>
      <c r="Q69" s="72"/>
      <c r="R69" s="72"/>
    </row>
    <row r="70" spans="1:18" x14ac:dyDescent="0.25">
      <c r="A70" s="95"/>
      <c r="B70" s="126" t="s">
        <v>122</v>
      </c>
      <c r="C70" s="72"/>
      <c r="D70" s="72"/>
      <c r="E70" s="72"/>
      <c r="F70" s="72"/>
      <c r="G70" s="72"/>
      <c r="H70" s="72" t="s">
        <v>628</v>
      </c>
      <c r="I70" s="72" t="s">
        <v>628</v>
      </c>
      <c r="J70" s="72" t="s">
        <v>628</v>
      </c>
      <c r="K70" s="72"/>
      <c r="L70" s="72"/>
      <c r="M70" s="72"/>
      <c r="N70" s="72"/>
      <c r="O70" s="72"/>
      <c r="P70" s="72"/>
      <c r="Q70" s="72"/>
      <c r="R70" s="72"/>
    </row>
    <row r="71" spans="1:18" ht="26.4" x14ac:dyDescent="0.25">
      <c r="A71" s="95" t="s">
        <v>379</v>
      </c>
      <c r="B71" s="126" t="s">
        <v>126</v>
      </c>
      <c r="C71" s="72"/>
      <c r="D71" s="72"/>
      <c r="E71" s="72"/>
      <c r="F71" s="72"/>
      <c r="G71" s="72"/>
      <c r="H71" s="72" t="s">
        <v>628</v>
      </c>
      <c r="I71" s="72" t="s">
        <v>628</v>
      </c>
      <c r="J71" s="72" t="s">
        <v>628</v>
      </c>
      <c r="K71" s="72" t="s">
        <v>628</v>
      </c>
      <c r="L71" s="72" t="s">
        <v>628</v>
      </c>
      <c r="M71" s="72"/>
      <c r="N71" s="72"/>
      <c r="O71" s="72"/>
      <c r="P71" s="72"/>
      <c r="Q71" s="72"/>
      <c r="R71" s="72"/>
    </row>
    <row r="72" spans="1:18" ht="39.6" x14ac:dyDescent="0.25">
      <c r="A72" s="95"/>
      <c r="B72" s="126" t="s">
        <v>128</v>
      </c>
      <c r="C72" s="72"/>
      <c r="D72" s="72" t="s">
        <v>628</v>
      </c>
      <c r="E72" s="72" t="s">
        <v>628</v>
      </c>
      <c r="F72" s="72" t="s">
        <v>628</v>
      </c>
      <c r="G72" s="72" t="s">
        <v>628</v>
      </c>
      <c r="H72" s="72"/>
      <c r="I72" s="72"/>
      <c r="J72" s="72"/>
      <c r="K72" s="72"/>
      <c r="L72" s="72"/>
      <c r="M72" s="72"/>
      <c r="N72" s="72"/>
      <c r="O72" s="72"/>
      <c r="P72" s="72"/>
      <c r="Q72" s="72"/>
      <c r="R72" s="72"/>
    </row>
    <row r="73" spans="1:18" ht="39.6" x14ac:dyDescent="0.25">
      <c r="A73" s="95" t="s">
        <v>380</v>
      </c>
      <c r="B73" s="126" t="s">
        <v>132</v>
      </c>
      <c r="C73" s="72"/>
      <c r="D73" s="72"/>
      <c r="E73" s="72"/>
      <c r="F73" s="72"/>
      <c r="G73" s="72"/>
      <c r="H73" s="72"/>
      <c r="I73" s="72"/>
      <c r="J73" s="72"/>
      <c r="K73" s="72"/>
      <c r="L73" s="72" t="s">
        <v>628</v>
      </c>
      <c r="M73" s="72"/>
      <c r="N73" s="72"/>
      <c r="O73" s="72" t="s">
        <v>628</v>
      </c>
      <c r="P73" s="72" t="s">
        <v>628</v>
      </c>
      <c r="Q73" s="72"/>
      <c r="R73" s="72"/>
    </row>
    <row r="74" spans="1:18" ht="39.6" x14ac:dyDescent="0.25">
      <c r="A74" s="95"/>
      <c r="B74" s="126" t="s">
        <v>134</v>
      </c>
      <c r="C74" s="72"/>
      <c r="D74" s="72"/>
      <c r="E74" s="72"/>
      <c r="F74" s="72"/>
      <c r="G74" s="72"/>
      <c r="H74" s="72"/>
      <c r="I74" s="72"/>
      <c r="J74" s="72"/>
      <c r="K74" s="72"/>
      <c r="L74" s="72" t="s">
        <v>628</v>
      </c>
      <c r="M74" s="72"/>
      <c r="N74" s="72"/>
      <c r="O74" s="72" t="s">
        <v>628</v>
      </c>
      <c r="P74" s="72" t="s">
        <v>628</v>
      </c>
      <c r="Q74" s="72"/>
      <c r="R74" s="72"/>
    </row>
    <row r="75" spans="1:18" ht="39.6" x14ac:dyDescent="0.25">
      <c r="A75" s="95"/>
      <c r="B75" s="126" t="s">
        <v>136</v>
      </c>
      <c r="C75" s="72"/>
      <c r="D75" s="72"/>
      <c r="E75" s="72"/>
      <c r="F75" s="72"/>
      <c r="G75" s="72"/>
      <c r="H75" s="72"/>
      <c r="I75" s="72"/>
      <c r="J75" s="72"/>
      <c r="K75" s="72"/>
      <c r="L75" s="72" t="s">
        <v>628</v>
      </c>
      <c r="M75" s="72"/>
      <c r="N75" s="72"/>
      <c r="O75" s="72" t="s">
        <v>628</v>
      </c>
      <c r="P75" s="72" t="s">
        <v>628</v>
      </c>
      <c r="Q75" s="72"/>
      <c r="R75" s="72"/>
    </row>
    <row r="76" spans="1:18" x14ac:dyDescent="0.25">
      <c r="A76" s="95"/>
      <c r="B76" s="126" t="s">
        <v>138</v>
      </c>
      <c r="C76" s="72"/>
      <c r="D76" s="72"/>
      <c r="E76" s="72"/>
      <c r="F76" s="72"/>
      <c r="G76" s="72"/>
      <c r="H76" s="72"/>
      <c r="I76" s="72"/>
      <c r="J76" s="72"/>
      <c r="K76" s="72"/>
      <c r="L76" s="72" t="s">
        <v>628</v>
      </c>
      <c r="M76" s="72"/>
      <c r="N76" s="72"/>
      <c r="O76" s="72" t="s">
        <v>628</v>
      </c>
      <c r="P76" s="72" t="s">
        <v>628</v>
      </c>
      <c r="Q76" s="72"/>
      <c r="R76" s="72"/>
    </row>
    <row r="77" spans="1:18" x14ac:dyDescent="0.25">
      <c r="A77" s="95"/>
      <c r="B77" s="126" t="s">
        <v>140</v>
      </c>
      <c r="C77" s="72"/>
      <c r="D77" s="72"/>
      <c r="E77" s="72"/>
      <c r="F77" s="72"/>
      <c r="G77" s="72"/>
      <c r="H77" s="72"/>
      <c r="I77" s="72"/>
      <c r="J77" s="72"/>
      <c r="K77" s="72"/>
      <c r="L77" s="72" t="s">
        <v>628</v>
      </c>
      <c r="M77" s="72"/>
      <c r="N77" s="72"/>
      <c r="O77" s="72" t="s">
        <v>628</v>
      </c>
      <c r="P77" s="72" t="s">
        <v>628</v>
      </c>
      <c r="Q77" s="72"/>
      <c r="R77" s="72"/>
    </row>
    <row r="78" spans="1:18" ht="26.4" x14ac:dyDescent="0.25">
      <c r="A78" s="95"/>
      <c r="B78" s="126" t="s">
        <v>142</v>
      </c>
      <c r="C78" s="72"/>
      <c r="D78" s="72"/>
      <c r="E78" s="72"/>
      <c r="F78" s="72"/>
      <c r="G78" s="72"/>
      <c r="H78" s="72"/>
      <c r="I78" s="72"/>
      <c r="J78" s="72"/>
      <c r="K78" s="72"/>
      <c r="L78" s="72" t="s">
        <v>628</v>
      </c>
      <c r="M78" s="72"/>
      <c r="N78" s="72"/>
      <c r="O78" s="72" t="s">
        <v>628</v>
      </c>
      <c r="P78" s="72" t="s">
        <v>628</v>
      </c>
      <c r="Q78" s="72"/>
      <c r="R78" s="72"/>
    </row>
    <row r="79" spans="1:18" ht="26.4" x14ac:dyDescent="0.25">
      <c r="A79" s="95"/>
      <c r="B79" s="128" t="s">
        <v>144</v>
      </c>
      <c r="C79" s="72"/>
      <c r="D79" s="72"/>
      <c r="E79" s="72"/>
      <c r="F79" s="72"/>
      <c r="G79" s="72"/>
      <c r="H79" s="72"/>
      <c r="I79" s="72"/>
      <c r="J79" s="72"/>
      <c r="K79" s="72"/>
      <c r="L79" s="72" t="s">
        <v>628</v>
      </c>
      <c r="M79" s="72"/>
      <c r="N79" s="72"/>
      <c r="O79" s="72" t="s">
        <v>628</v>
      </c>
      <c r="P79" s="72" t="s">
        <v>628</v>
      </c>
      <c r="Q79" s="72"/>
      <c r="R79" s="72"/>
    </row>
    <row r="80" spans="1:18" ht="26.4" x14ac:dyDescent="0.25">
      <c r="A80" s="95"/>
      <c r="B80" s="128" t="s">
        <v>146</v>
      </c>
      <c r="C80" s="72"/>
      <c r="D80" s="72"/>
      <c r="E80" s="72"/>
      <c r="F80" s="72"/>
      <c r="G80" s="72"/>
      <c r="H80" s="72"/>
      <c r="I80" s="72"/>
      <c r="J80" s="72"/>
      <c r="K80" s="72"/>
      <c r="L80" s="72" t="s">
        <v>628</v>
      </c>
      <c r="M80" s="72"/>
      <c r="N80" s="72"/>
      <c r="O80" s="72" t="s">
        <v>628</v>
      </c>
      <c r="P80" s="72" t="s">
        <v>628</v>
      </c>
      <c r="Q80" s="72"/>
      <c r="R80" s="72"/>
    </row>
    <row r="81" spans="1:18" ht="26.4" x14ac:dyDescent="0.25">
      <c r="A81" s="95" t="s">
        <v>381</v>
      </c>
      <c r="B81" s="126" t="s">
        <v>150</v>
      </c>
      <c r="C81" s="72"/>
      <c r="D81" s="72"/>
      <c r="E81" s="72"/>
      <c r="F81" s="72"/>
      <c r="G81" s="72"/>
      <c r="H81" s="72"/>
      <c r="I81" s="72"/>
      <c r="J81" s="72"/>
      <c r="K81" s="72"/>
      <c r="L81" s="72"/>
      <c r="M81" s="72"/>
      <c r="N81" s="72"/>
      <c r="O81" s="72"/>
      <c r="P81" s="72"/>
      <c r="Q81" s="72" t="s">
        <v>628</v>
      </c>
      <c r="R81" s="72"/>
    </row>
    <row r="82" spans="1:18" x14ac:dyDescent="0.25">
      <c r="A82" s="95"/>
      <c r="B82" s="126" t="s">
        <v>152</v>
      </c>
      <c r="C82" s="72"/>
      <c r="D82" s="72"/>
      <c r="E82" s="72"/>
      <c r="F82" s="72"/>
      <c r="G82" s="72"/>
      <c r="H82" s="72"/>
      <c r="I82" s="72"/>
      <c r="J82" s="72"/>
      <c r="K82" s="72"/>
      <c r="L82" s="72"/>
      <c r="M82" s="72"/>
      <c r="N82" s="72"/>
      <c r="O82" s="72"/>
      <c r="P82" s="72"/>
      <c r="Q82" s="72" t="s">
        <v>628</v>
      </c>
      <c r="R82" s="72"/>
    </row>
    <row r="83" spans="1:18" ht="26.4" x14ac:dyDescent="0.25">
      <c r="A83" s="95"/>
      <c r="B83" s="126" t="s">
        <v>154</v>
      </c>
      <c r="C83" s="72"/>
      <c r="D83" s="72"/>
      <c r="E83" s="72"/>
      <c r="F83" s="72"/>
      <c r="G83" s="72"/>
      <c r="H83" s="72"/>
      <c r="I83" s="72"/>
      <c r="J83" s="72"/>
      <c r="K83" s="72"/>
      <c r="L83" s="72"/>
      <c r="M83" s="72"/>
      <c r="N83" s="72"/>
      <c r="O83" s="72"/>
      <c r="P83" s="72"/>
      <c r="Q83" s="72" t="s">
        <v>628</v>
      </c>
      <c r="R83" s="72"/>
    </row>
    <row r="84" spans="1:18" ht="26.4" x14ac:dyDescent="0.25">
      <c r="A84" s="95"/>
      <c r="B84" s="126" t="s">
        <v>156</v>
      </c>
      <c r="C84" s="72"/>
      <c r="D84" s="72"/>
      <c r="E84" s="72"/>
      <c r="F84" s="72"/>
      <c r="G84" s="72"/>
      <c r="H84" s="72"/>
      <c r="I84" s="72"/>
      <c r="J84" s="72"/>
      <c r="K84" s="72"/>
      <c r="L84" s="72"/>
      <c r="M84" s="72"/>
      <c r="N84" s="72"/>
      <c r="O84" s="72"/>
      <c r="P84" s="72"/>
      <c r="Q84" s="72" t="s">
        <v>628</v>
      </c>
      <c r="R84" s="72"/>
    </row>
    <row r="85" spans="1:18" ht="26.4" x14ac:dyDescent="0.25">
      <c r="A85" s="95"/>
      <c r="B85" s="126" t="s">
        <v>158</v>
      </c>
      <c r="C85" s="72"/>
      <c r="D85" s="72"/>
      <c r="E85" s="72"/>
      <c r="F85" s="72"/>
      <c r="G85" s="72"/>
      <c r="H85" s="72"/>
      <c r="I85" s="72"/>
      <c r="J85" s="72"/>
      <c r="K85" s="72"/>
      <c r="L85" s="72" t="s">
        <v>628</v>
      </c>
      <c r="M85" s="72"/>
      <c r="N85" s="72"/>
      <c r="O85" s="72" t="s">
        <v>628</v>
      </c>
      <c r="P85" s="72" t="s">
        <v>628</v>
      </c>
      <c r="Q85" s="72" t="s">
        <v>628</v>
      </c>
      <c r="R85" s="72"/>
    </row>
    <row r="86" spans="1:18" x14ac:dyDescent="0.25">
      <c r="A86" s="95" t="s">
        <v>382</v>
      </c>
      <c r="B86" s="126" t="s">
        <v>164</v>
      </c>
      <c r="C86" s="72" t="s">
        <v>628</v>
      </c>
      <c r="D86" s="72"/>
      <c r="E86" s="72"/>
      <c r="F86" s="72"/>
      <c r="G86" s="72"/>
      <c r="H86" s="72"/>
      <c r="I86" s="72"/>
      <c r="J86" s="72"/>
      <c r="K86" s="72"/>
      <c r="L86" s="72"/>
      <c r="M86" s="72"/>
      <c r="N86" s="72"/>
      <c r="O86" s="72"/>
      <c r="P86" s="72"/>
      <c r="Q86" s="72"/>
      <c r="R86" s="72"/>
    </row>
    <row r="87" spans="1:18" x14ac:dyDescent="0.25">
      <c r="A87" s="95"/>
      <c r="B87" s="126" t="s">
        <v>166</v>
      </c>
      <c r="C87" s="72" t="s">
        <v>628</v>
      </c>
      <c r="D87" s="72"/>
      <c r="E87" s="72"/>
      <c r="F87" s="72"/>
      <c r="G87" s="72"/>
      <c r="H87" s="72"/>
      <c r="I87" s="72"/>
      <c r="J87" s="72"/>
      <c r="K87" s="72"/>
      <c r="L87" s="72"/>
      <c r="M87" s="72"/>
      <c r="N87" s="72"/>
      <c r="O87" s="72"/>
      <c r="P87" s="72"/>
      <c r="Q87" s="72"/>
      <c r="R87" s="72"/>
    </row>
    <row r="88" spans="1:18" x14ac:dyDescent="0.25">
      <c r="A88" s="95"/>
      <c r="B88" s="126" t="s">
        <v>168</v>
      </c>
      <c r="C88" s="72" t="s">
        <v>628</v>
      </c>
      <c r="D88" s="72"/>
      <c r="E88" s="72"/>
      <c r="F88" s="72"/>
      <c r="G88" s="72"/>
      <c r="H88" s="72"/>
      <c r="I88" s="72"/>
      <c r="J88" s="72"/>
      <c r="K88" s="72"/>
      <c r="L88" s="72"/>
      <c r="M88" s="72"/>
      <c r="N88" s="72"/>
      <c r="O88" s="72"/>
      <c r="P88" s="72"/>
      <c r="Q88" s="72"/>
      <c r="R88" s="72"/>
    </row>
    <row r="89" spans="1:18" x14ac:dyDescent="0.25">
      <c r="A89" s="95"/>
      <c r="B89" s="126" t="s">
        <v>170</v>
      </c>
      <c r="C89" s="72" t="s">
        <v>628</v>
      </c>
      <c r="D89" s="72"/>
      <c r="E89" s="72"/>
      <c r="F89" s="72"/>
      <c r="G89" s="72"/>
      <c r="H89" s="72"/>
      <c r="I89" s="72"/>
      <c r="J89" s="72"/>
      <c r="K89" s="72"/>
      <c r="L89" s="72"/>
      <c r="M89" s="72"/>
      <c r="N89" s="72"/>
      <c r="O89" s="72"/>
      <c r="P89" s="72"/>
      <c r="Q89" s="72"/>
      <c r="R89" s="72"/>
    </row>
    <row r="90" spans="1:18" x14ac:dyDescent="0.25">
      <c r="A90" s="95"/>
      <c r="B90" s="126" t="s">
        <v>172</v>
      </c>
      <c r="C90" s="72" t="s">
        <v>628</v>
      </c>
      <c r="D90" s="72"/>
      <c r="E90" s="72"/>
      <c r="F90" s="72"/>
      <c r="G90" s="72"/>
      <c r="H90" s="72"/>
      <c r="I90" s="72"/>
      <c r="J90" s="72"/>
      <c r="K90" s="72"/>
      <c r="L90" s="72"/>
      <c r="M90" s="72"/>
      <c r="N90" s="72"/>
      <c r="O90" s="72"/>
      <c r="P90" s="72"/>
      <c r="Q90" s="72"/>
      <c r="R90" s="72"/>
    </row>
    <row r="91" spans="1:18" x14ac:dyDescent="0.25">
      <c r="A91" s="95"/>
      <c r="B91" s="126" t="s">
        <v>174</v>
      </c>
      <c r="C91" s="72" t="s">
        <v>628</v>
      </c>
      <c r="D91" s="72" t="s">
        <v>628</v>
      </c>
      <c r="E91" s="72" t="s">
        <v>628</v>
      </c>
      <c r="F91" s="72" t="s">
        <v>628</v>
      </c>
      <c r="G91" s="72" t="s">
        <v>628</v>
      </c>
      <c r="H91" s="72" t="s">
        <v>628</v>
      </c>
      <c r="I91" s="72" t="s">
        <v>628</v>
      </c>
      <c r="J91" s="72" t="s">
        <v>628</v>
      </c>
      <c r="K91" s="72" t="s">
        <v>628</v>
      </c>
      <c r="L91" s="72" t="s">
        <v>628</v>
      </c>
      <c r="M91" s="72" t="s">
        <v>628</v>
      </c>
      <c r="N91" s="72" t="s">
        <v>628</v>
      </c>
      <c r="O91" s="72" t="s">
        <v>628</v>
      </c>
      <c r="P91" s="72" t="s">
        <v>628</v>
      </c>
      <c r="Q91" s="72"/>
      <c r="R91" s="72"/>
    </row>
    <row r="92" spans="1:18" ht="39.6" x14ac:dyDescent="0.25">
      <c r="A92" s="95" t="s">
        <v>383</v>
      </c>
      <c r="B92" s="126" t="s">
        <v>178</v>
      </c>
      <c r="C92" s="72" t="s">
        <v>628</v>
      </c>
      <c r="D92" s="72" t="s">
        <v>628</v>
      </c>
      <c r="E92" s="72" t="s">
        <v>628</v>
      </c>
      <c r="F92" s="72" t="s">
        <v>628</v>
      </c>
      <c r="G92" s="72" t="s">
        <v>628</v>
      </c>
      <c r="H92" s="72" t="s">
        <v>628</v>
      </c>
      <c r="I92" s="72" t="s">
        <v>628</v>
      </c>
      <c r="J92" s="72" t="s">
        <v>628</v>
      </c>
      <c r="K92" s="72" t="s">
        <v>628</v>
      </c>
      <c r="L92" s="72" t="s">
        <v>628</v>
      </c>
      <c r="M92" s="72" t="s">
        <v>628</v>
      </c>
      <c r="N92" s="72" t="s">
        <v>628</v>
      </c>
      <c r="O92" s="72" t="s">
        <v>628</v>
      </c>
      <c r="P92" s="72" t="s">
        <v>628</v>
      </c>
      <c r="Q92" s="72"/>
      <c r="R92" s="72"/>
    </row>
    <row r="93" spans="1:18" ht="39.6" x14ac:dyDescent="0.25">
      <c r="A93" s="95"/>
      <c r="B93" s="126" t="s">
        <v>180</v>
      </c>
      <c r="C93" s="72" t="s">
        <v>628</v>
      </c>
      <c r="D93" s="72" t="s">
        <v>628</v>
      </c>
      <c r="E93" s="72" t="s">
        <v>628</v>
      </c>
      <c r="F93" s="72" t="s">
        <v>628</v>
      </c>
      <c r="G93" s="72" t="s">
        <v>628</v>
      </c>
      <c r="H93" s="72" t="s">
        <v>628</v>
      </c>
      <c r="I93" s="72" t="s">
        <v>628</v>
      </c>
      <c r="J93" s="72" t="s">
        <v>628</v>
      </c>
      <c r="K93" s="72" t="s">
        <v>628</v>
      </c>
      <c r="L93" s="72" t="s">
        <v>628</v>
      </c>
      <c r="M93" s="72" t="s">
        <v>628</v>
      </c>
      <c r="N93" s="72" t="s">
        <v>628</v>
      </c>
      <c r="O93" s="72" t="s">
        <v>628</v>
      </c>
      <c r="P93" s="72" t="s">
        <v>628</v>
      </c>
      <c r="Q93" s="72"/>
      <c r="R93" s="72"/>
    </row>
    <row r="94" spans="1:18" ht="26.4" x14ac:dyDescent="0.25">
      <c r="A94" s="95"/>
      <c r="B94" s="126" t="s">
        <v>182</v>
      </c>
      <c r="C94" s="72" t="s">
        <v>628</v>
      </c>
      <c r="D94" s="72" t="s">
        <v>628</v>
      </c>
      <c r="E94" s="72" t="s">
        <v>628</v>
      </c>
      <c r="F94" s="72" t="s">
        <v>628</v>
      </c>
      <c r="G94" s="72" t="s">
        <v>628</v>
      </c>
      <c r="H94" s="72" t="s">
        <v>628</v>
      </c>
      <c r="I94" s="72" t="s">
        <v>628</v>
      </c>
      <c r="J94" s="72" t="s">
        <v>628</v>
      </c>
      <c r="K94" s="72" t="s">
        <v>628</v>
      </c>
      <c r="L94" s="72" t="s">
        <v>628</v>
      </c>
      <c r="M94" s="72" t="s">
        <v>628</v>
      </c>
      <c r="N94" s="72" t="s">
        <v>628</v>
      </c>
      <c r="O94" s="72" t="s">
        <v>628</v>
      </c>
      <c r="P94" s="72" t="s">
        <v>628</v>
      </c>
      <c r="Q94" s="72"/>
      <c r="R94" s="72"/>
    </row>
    <row r="95" spans="1:18" ht="26.4" x14ac:dyDescent="0.25">
      <c r="A95" s="95"/>
      <c r="B95" s="126" t="s">
        <v>184</v>
      </c>
      <c r="C95" s="72" t="s">
        <v>628</v>
      </c>
      <c r="D95" s="72" t="s">
        <v>628</v>
      </c>
      <c r="E95" s="72" t="s">
        <v>628</v>
      </c>
      <c r="F95" s="72" t="s">
        <v>628</v>
      </c>
      <c r="G95" s="72" t="s">
        <v>628</v>
      </c>
      <c r="H95" s="72" t="s">
        <v>628</v>
      </c>
      <c r="I95" s="72" t="s">
        <v>628</v>
      </c>
      <c r="J95" s="72" t="s">
        <v>628</v>
      </c>
      <c r="K95" s="72" t="s">
        <v>628</v>
      </c>
      <c r="L95" s="72" t="s">
        <v>628</v>
      </c>
      <c r="M95" s="72" t="s">
        <v>628</v>
      </c>
      <c r="N95" s="72" t="s">
        <v>628</v>
      </c>
      <c r="O95" s="72" t="s">
        <v>628</v>
      </c>
      <c r="P95" s="72" t="s">
        <v>628</v>
      </c>
      <c r="Q95" s="72"/>
      <c r="R95" s="72"/>
    </row>
    <row r="96" spans="1:18" ht="26.4" x14ac:dyDescent="0.25">
      <c r="A96" s="95"/>
      <c r="B96" s="126" t="s">
        <v>186</v>
      </c>
      <c r="C96" s="72" t="s">
        <v>628</v>
      </c>
      <c r="D96" s="72" t="s">
        <v>628</v>
      </c>
      <c r="E96" s="72" t="s">
        <v>628</v>
      </c>
      <c r="F96" s="72" t="s">
        <v>628</v>
      </c>
      <c r="G96" s="72" t="s">
        <v>628</v>
      </c>
      <c r="H96" s="72" t="s">
        <v>628</v>
      </c>
      <c r="I96" s="72" t="s">
        <v>628</v>
      </c>
      <c r="J96" s="72" t="s">
        <v>628</v>
      </c>
      <c r="K96" s="72" t="s">
        <v>628</v>
      </c>
      <c r="L96" s="72" t="s">
        <v>628</v>
      </c>
      <c r="M96" s="72" t="s">
        <v>628</v>
      </c>
      <c r="N96" s="72" t="s">
        <v>628</v>
      </c>
      <c r="O96" s="72" t="s">
        <v>628</v>
      </c>
      <c r="P96" s="72" t="s">
        <v>628</v>
      </c>
      <c r="Q96" s="72"/>
      <c r="R96" s="72"/>
    </row>
    <row r="97" spans="1:18" ht="26.4" x14ac:dyDescent="0.25">
      <c r="A97" s="95"/>
      <c r="B97" s="126" t="s">
        <v>188</v>
      </c>
      <c r="C97" s="72" t="s">
        <v>628</v>
      </c>
      <c r="D97" s="72" t="s">
        <v>628</v>
      </c>
      <c r="E97" s="72" t="s">
        <v>628</v>
      </c>
      <c r="F97" s="72" t="s">
        <v>628</v>
      </c>
      <c r="G97" s="72" t="s">
        <v>628</v>
      </c>
      <c r="H97" s="72" t="s">
        <v>628</v>
      </c>
      <c r="I97" s="72" t="s">
        <v>628</v>
      </c>
      <c r="J97" s="72" t="s">
        <v>628</v>
      </c>
      <c r="K97" s="72" t="s">
        <v>628</v>
      </c>
      <c r="L97" s="72" t="s">
        <v>628</v>
      </c>
      <c r="M97" s="72" t="s">
        <v>628</v>
      </c>
      <c r="N97" s="72" t="s">
        <v>628</v>
      </c>
      <c r="O97" s="72" t="s">
        <v>628</v>
      </c>
      <c r="P97" s="72" t="s">
        <v>628</v>
      </c>
      <c r="Q97" s="72"/>
      <c r="R97" s="72"/>
    </row>
    <row r="98" spans="1:18" ht="26.4" x14ac:dyDescent="0.25">
      <c r="A98" s="95"/>
      <c r="B98" s="126" t="s">
        <v>190</v>
      </c>
      <c r="C98" s="72" t="s">
        <v>628</v>
      </c>
      <c r="D98" s="72" t="s">
        <v>628</v>
      </c>
      <c r="E98" s="72" t="s">
        <v>628</v>
      </c>
      <c r="F98" s="72" t="s">
        <v>628</v>
      </c>
      <c r="G98" s="72" t="s">
        <v>628</v>
      </c>
      <c r="H98" s="72" t="s">
        <v>628</v>
      </c>
      <c r="I98" s="72" t="s">
        <v>628</v>
      </c>
      <c r="J98" s="72" t="s">
        <v>628</v>
      </c>
      <c r="K98" s="72" t="s">
        <v>628</v>
      </c>
      <c r="L98" s="72" t="s">
        <v>628</v>
      </c>
      <c r="M98" s="72" t="s">
        <v>628</v>
      </c>
      <c r="N98" s="72" t="s">
        <v>628</v>
      </c>
      <c r="O98" s="72" t="s">
        <v>628</v>
      </c>
      <c r="P98" s="72" t="s">
        <v>628</v>
      </c>
      <c r="Q98" s="72"/>
      <c r="R98" s="72"/>
    </row>
    <row r="99" spans="1:18" ht="39.6" x14ac:dyDescent="0.25">
      <c r="A99" s="95"/>
      <c r="B99" s="126" t="s">
        <v>192</v>
      </c>
      <c r="C99" s="72" t="s">
        <v>628</v>
      </c>
      <c r="D99" s="72" t="s">
        <v>628</v>
      </c>
      <c r="E99" s="72" t="s">
        <v>628</v>
      </c>
      <c r="F99" s="72" t="s">
        <v>628</v>
      </c>
      <c r="G99" s="72" t="s">
        <v>628</v>
      </c>
      <c r="H99" s="72" t="s">
        <v>628</v>
      </c>
      <c r="I99" s="72" t="s">
        <v>628</v>
      </c>
      <c r="J99" s="72" t="s">
        <v>628</v>
      </c>
      <c r="K99" s="72" t="s">
        <v>628</v>
      </c>
      <c r="L99" s="72" t="s">
        <v>628</v>
      </c>
      <c r="M99" s="72" t="s">
        <v>628</v>
      </c>
      <c r="N99" s="72" t="s">
        <v>628</v>
      </c>
      <c r="O99" s="72" t="s">
        <v>628</v>
      </c>
      <c r="P99" s="72" t="s">
        <v>628</v>
      </c>
      <c r="Q99" s="72"/>
      <c r="R99" s="72"/>
    </row>
    <row r="100" spans="1:18" ht="39.6" x14ac:dyDescent="0.25">
      <c r="A100" s="95"/>
      <c r="B100" s="126" t="s">
        <v>194</v>
      </c>
      <c r="C100" s="72" t="s">
        <v>628</v>
      </c>
      <c r="D100" s="72" t="s">
        <v>628</v>
      </c>
      <c r="E100" s="72" t="s">
        <v>628</v>
      </c>
      <c r="F100" s="72" t="s">
        <v>628</v>
      </c>
      <c r="G100" s="72" t="s">
        <v>628</v>
      </c>
      <c r="H100" s="72" t="s">
        <v>628</v>
      </c>
      <c r="I100" s="72" t="s">
        <v>628</v>
      </c>
      <c r="J100" s="72" t="s">
        <v>628</v>
      </c>
      <c r="K100" s="72" t="s">
        <v>628</v>
      </c>
      <c r="L100" s="72" t="s">
        <v>628</v>
      </c>
      <c r="M100" s="72" t="s">
        <v>628</v>
      </c>
      <c r="N100" s="72" t="s">
        <v>628</v>
      </c>
      <c r="O100" s="72" t="s">
        <v>628</v>
      </c>
      <c r="P100" s="72" t="s">
        <v>628</v>
      </c>
      <c r="Q100" s="72"/>
      <c r="R100" s="72"/>
    </row>
    <row r="101" spans="1:18" x14ac:dyDescent="0.25">
      <c r="A101" s="72" t="s">
        <v>384</v>
      </c>
      <c r="B101" s="126" t="s">
        <v>198</v>
      </c>
      <c r="C101" s="72"/>
      <c r="D101" s="72"/>
      <c r="E101" s="72"/>
      <c r="F101" s="72"/>
      <c r="G101" s="72"/>
      <c r="H101" s="72" t="s">
        <v>628</v>
      </c>
      <c r="I101" s="72" t="s">
        <v>628</v>
      </c>
      <c r="J101" s="72" t="s">
        <v>628</v>
      </c>
      <c r="K101" s="72" t="s">
        <v>628</v>
      </c>
      <c r="L101" s="72" t="s">
        <v>628</v>
      </c>
      <c r="M101" s="72" t="s">
        <v>628</v>
      </c>
      <c r="N101" s="72" t="s">
        <v>628</v>
      </c>
      <c r="O101" s="72" t="s">
        <v>628</v>
      </c>
      <c r="P101" s="72" t="s">
        <v>628</v>
      </c>
      <c r="Q101" s="72" t="s">
        <v>628</v>
      </c>
      <c r="R101" s="72"/>
    </row>
    <row r="102" spans="1:18" ht="26.4" x14ac:dyDescent="0.25">
      <c r="A102" s="95" t="s">
        <v>385</v>
      </c>
      <c r="B102" s="126" t="s">
        <v>200</v>
      </c>
      <c r="C102" s="72"/>
      <c r="D102" s="72"/>
      <c r="E102" s="72"/>
      <c r="F102" s="72"/>
      <c r="G102" s="72"/>
      <c r="H102" s="72"/>
      <c r="I102" s="72"/>
      <c r="J102" s="72"/>
      <c r="K102" s="72"/>
      <c r="L102" s="72"/>
      <c r="M102" s="72"/>
      <c r="N102" s="72"/>
      <c r="O102" s="72"/>
      <c r="P102" s="72"/>
      <c r="Q102" s="72"/>
      <c r="R102" s="72" t="s">
        <v>628</v>
      </c>
    </row>
    <row r="103" spans="1:18" ht="26.4" x14ac:dyDescent="0.25">
      <c r="A103" s="95"/>
      <c r="B103" s="126" t="s">
        <v>202</v>
      </c>
      <c r="C103" s="72" t="s">
        <v>628</v>
      </c>
      <c r="D103" s="72"/>
      <c r="E103" s="72"/>
      <c r="F103" s="72"/>
      <c r="G103" s="72"/>
      <c r="H103" s="72"/>
      <c r="I103" s="72"/>
      <c r="J103" s="72"/>
      <c r="K103" s="72"/>
      <c r="L103" s="72"/>
      <c r="M103" s="72"/>
      <c r="N103" s="72"/>
      <c r="O103" s="72"/>
      <c r="P103" s="72"/>
      <c r="Q103" s="72"/>
      <c r="R103" s="72"/>
    </row>
    <row r="104" spans="1:18" ht="39.6" x14ac:dyDescent="0.25">
      <c r="A104" s="95"/>
      <c r="B104" s="126" t="s">
        <v>204</v>
      </c>
      <c r="C104" s="72" t="s">
        <v>628</v>
      </c>
      <c r="D104" s="72" t="s">
        <v>628</v>
      </c>
      <c r="E104" s="72" t="s">
        <v>628</v>
      </c>
      <c r="F104" s="72" t="s">
        <v>628</v>
      </c>
      <c r="G104" s="72" t="s">
        <v>628</v>
      </c>
      <c r="H104" s="72" t="s">
        <v>628</v>
      </c>
      <c r="I104" s="72" t="s">
        <v>628</v>
      </c>
      <c r="J104" s="72" t="s">
        <v>628</v>
      </c>
      <c r="K104" s="72" t="s">
        <v>628</v>
      </c>
      <c r="L104" s="72" t="s">
        <v>628</v>
      </c>
      <c r="M104" s="72" t="s">
        <v>628</v>
      </c>
      <c r="N104" s="72" t="s">
        <v>628</v>
      </c>
      <c r="O104" s="72" t="s">
        <v>628</v>
      </c>
      <c r="P104" s="72" t="s">
        <v>628</v>
      </c>
      <c r="Q104" s="72" t="s">
        <v>628</v>
      </c>
      <c r="R104" s="72"/>
    </row>
    <row r="105" spans="1:18" ht="26.4" x14ac:dyDescent="0.25">
      <c r="A105" s="95"/>
      <c r="B105" s="126" t="s">
        <v>206</v>
      </c>
      <c r="C105" s="72" t="s">
        <v>628</v>
      </c>
      <c r="D105" s="72" t="s">
        <v>628</v>
      </c>
      <c r="E105" s="72" t="s">
        <v>628</v>
      </c>
      <c r="F105" s="72" t="s">
        <v>628</v>
      </c>
      <c r="G105" s="72" t="s">
        <v>628</v>
      </c>
      <c r="H105" s="72" t="s">
        <v>628</v>
      </c>
      <c r="I105" s="72" t="s">
        <v>628</v>
      </c>
      <c r="J105" s="72" t="s">
        <v>628</v>
      </c>
      <c r="K105" s="72" t="s">
        <v>628</v>
      </c>
      <c r="L105" s="72" t="s">
        <v>628</v>
      </c>
      <c r="M105" s="72" t="s">
        <v>628</v>
      </c>
      <c r="N105" s="72" t="s">
        <v>628</v>
      </c>
      <c r="O105" s="72" t="s">
        <v>628</v>
      </c>
      <c r="P105" s="72" t="s">
        <v>628</v>
      </c>
      <c r="Q105" s="72" t="s">
        <v>628</v>
      </c>
      <c r="R105" s="72"/>
    </row>
    <row r="106" spans="1:18" ht="26.4" x14ac:dyDescent="0.25">
      <c r="A106" s="95"/>
      <c r="B106" s="126" t="s">
        <v>208</v>
      </c>
      <c r="C106" s="72" t="s">
        <v>628</v>
      </c>
      <c r="D106" s="72" t="s">
        <v>628</v>
      </c>
      <c r="E106" s="72" t="s">
        <v>628</v>
      </c>
      <c r="F106" s="72" t="s">
        <v>628</v>
      </c>
      <c r="G106" s="72" t="s">
        <v>628</v>
      </c>
      <c r="H106" s="72" t="s">
        <v>628</v>
      </c>
      <c r="I106" s="72" t="s">
        <v>628</v>
      </c>
      <c r="J106" s="72" t="s">
        <v>628</v>
      </c>
      <c r="K106" s="72" t="s">
        <v>628</v>
      </c>
      <c r="L106" s="72" t="s">
        <v>628</v>
      </c>
      <c r="M106" s="72" t="s">
        <v>628</v>
      </c>
      <c r="N106" s="72" t="s">
        <v>628</v>
      </c>
      <c r="O106" s="72" t="s">
        <v>628</v>
      </c>
      <c r="P106" s="72" t="s">
        <v>628</v>
      </c>
      <c r="Q106" s="72" t="s">
        <v>628</v>
      </c>
      <c r="R106" s="72"/>
    </row>
    <row r="107" spans="1:18" ht="26.4" x14ac:dyDescent="0.25">
      <c r="A107" s="95"/>
      <c r="B107" s="126" t="s">
        <v>210</v>
      </c>
      <c r="C107" s="72" t="s">
        <v>628</v>
      </c>
      <c r="D107" s="72" t="s">
        <v>628</v>
      </c>
      <c r="E107" s="72" t="s">
        <v>628</v>
      </c>
      <c r="F107" s="72" t="s">
        <v>628</v>
      </c>
      <c r="G107" s="72" t="s">
        <v>628</v>
      </c>
      <c r="H107" s="72" t="s">
        <v>628</v>
      </c>
      <c r="I107" s="72" t="s">
        <v>628</v>
      </c>
      <c r="J107" s="72" t="s">
        <v>628</v>
      </c>
      <c r="K107" s="72" t="s">
        <v>628</v>
      </c>
      <c r="L107" s="72" t="s">
        <v>628</v>
      </c>
      <c r="M107" s="72" t="s">
        <v>628</v>
      </c>
      <c r="N107" s="72" t="s">
        <v>628</v>
      </c>
      <c r="O107" s="72" t="s">
        <v>628</v>
      </c>
      <c r="P107" s="72" t="s">
        <v>628</v>
      </c>
      <c r="Q107" s="72" t="s">
        <v>628</v>
      </c>
      <c r="R107" s="72"/>
    </row>
    <row r="108" spans="1:18" ht="26.4" x14ac:dyDescent="0.25">
      <c r="A108" s="95"/>
      <c r="B108" s="126" t="s">
        <v>212</v>
      </c>
      <c r="C108" s="72" t="s">
        <v>628</v>
      </c>
      <c r="D108" s="72" t="s">
        <v>628</v>
      </c>
      <c r="E108" s="72" t="s">
        <v>628</v>
      </c>
      <c r="F108" s="72" t="s">
        <v>628</v>
      </c>
      <c r="G108" s="72" t="s">
        <v>628</v>
      </c>
      <c r="H108" s="72" t="s">
        <v>628</v>
      </c>
      <c r="I108" s="72" t="s">
        <v>628</v>
      </c>
      <c r="J108" s="72" t="s">
        <v>628</v>
      </c>
      <c r="K108" s="72" t="s">
        <v>628</v>
      </c>
      <c r="L108" s="72" t="s">
        <v>628</v>
      </c>
      <c r="M108" s="72" t="s">
        <v>628</v>
      </c>
      <c r="N108" s="72" t="s">
        <v>628</v>
      </c>
      <c r="O108" s="72" t="s">
        <v>628</v>
      </c>
      <c r="P108" s="72" t="s">
        <v>628</v>
      </c>
      <c r="Q108" s="72" t="s">
        <v>628</v>
      </c>
      <c r="R108" s="72"/>
    </row>
    <row r="109" spans="1:18" x14ac:dyDescent="0.25">
      <c r="A109" s="95"/>
      <c r="B109" s="126" t="s">
        <v>214</v>
      </c>
      <c r="C109" s="72" t="s">
        <v>628</v>
      </c>
      <c r="D109" s="72"/>
      <c r="E109" s="72"/>
      <c r="F109" s="72"/>
      <c r="G109" s="72"/>
      <c r="H109" s="72"/>
      <c r="I109" s="72"/>
      <c r="J109" s="72"/>
      <c r="K109" s="72"/>
      <c r="L109" s="72"/>
      <c r="M109" s="72"/>
      <c r="N109" s="72"/>
      <c r="O109" s="72"/>
      <c r="P109" s="72"/>
      <c r="Q109" s="72"/>
      <c r="R109" s="72"/>
    </row>
    <row r="110" spans="1:18" ht="26.4" x14ac:dyDescent="0.25">
      <c r="A110" s="95" t="s">
        <v>386</v>
      </c>
      <c r="B110" s="126" t="s">
        <v>218</v>
      </c>
      <c r="C110" s="72" t="s">
        <v>628</v>
      </c>
      <c r="D110" s="72"/>
      <c r="E110" s="72"/>
      <c r="F110" s="72"/>
      <c r="G110" s="72"/>
      <c r="H110" s="72"/>
      <c r="I110" s="72"/>
      <c r="J110" s="72"/>
      <c r="K110" s="72"/>
      <c r="L110" s="72"/>
      <c r="M110" s="72"/>
      <c r="N110" s="72"/>
      <c r="O110" s="72"/>
      <c r="P110" s="72"/>
      <c r="Q110" s="72"/>
      <c r="R110" s="72"/>
    </row>
    <row r="111" spans="1:18" ht="26.4" x14ac:dyDescent="0.25">
      <c r="A111" s="95"/>
      <c r="B111" s="126" t="s">
        <v>220</v>
      </c>
      <c r="C111" s="72" t="s">
        <v>628</v>
      </c>
      <c r="D111" s="72"/>
      <c r="E111" s="72"/>
      <c r="F111" s="72"/>
      <c r="G111" s="72"/>
      <c r="H111" s="72"/>
      <c r="I111" s="72"/>
      <c r="J111" s="72"/>
      <c r="K111" s="72"/>
      <c r="L111" s="72"/>
      <c r="M111" s="72"/>
      <c r="N111" s="72"/>
      <c r="O111" s="72"/>
      <c r="P111" s="72"/>
      <c r="Q111" s="72"/>
      <c r="R111" s="72"/>
    </row>
    <row r="112" spans="1:18" ht="26.4" x14ac:dyDescent="0.25">
      <c r="A112" s="95"/>
      <c r="B112" s="126" t="s">
        <v>222</v>
      </c>
      <c r="C112" s="72" t="s">
        <v>628</v>
      </c>
      <c r="D112" s="72"/>
      <c r="E112" s="72"/>
      <c r="F112" s="72"/>
      <c r="G112" s="72"/>
      <c r="H112" s="72"/>
      <c r="I112" s="72"/>
      <c r="J112" s="72"/>
      <c r="K112" s="72"/>
      <c r="L112" s="72"/>
      <c r="M112" s="72"/>
      <c r="N112" s="72"/>
      <c r="O112" s="72"/>
      <c r="P112" s="72"/>
      <c r="Q112" s="72"/>
      <c r="R112" s="72"/>
    </row>
    <row r="113" spans="1:18" ht="39.6" x14ac:dyDescent="0.25">
      <c r="A113" s="95"/>
      <c r="B113" s="126" t="s">
        <v>224</v>
      </c>
      <c r="C113" s="72" t="s">
        <v>628</v>
      </c>
      <c r="D113" s="72"/>
      <c r="E113" s="72"/>
      <c r="F113" s="72"/>
      <c r="G113" s="72"/>
      <c r="H113" s="72"/>
      <c r="I113" s="72"/>
      <c r="J113" s="72"/>
      <c r="K113" s="72"/>
      <c r="L113" s="72"/>
      <c r="M113" s="72"/>
      <c r="N113" s="72"/>
      <c r="O113" s="72"/>
      <c r="P113" s="72"/>
      <c r="Q113" s="72"/>
      <c r="R113" s="72"/>
    </row>
    <row r="114" spans="1:18" ht="39.6" x14ac:dyDescent="0.25">
      <c r="A114" s="95"/>
      <c r="B114" s="126" t="s">
        <v>226</v>
      </c>
      <c r="C114" s="72" t="s">
        <v>628</v>
      </c>
      <c r="D114" s="72"/>
      <c r="E114" s="72"/>
      <c r="F114" s="72"/>
      <c r="G114" s="72"/>
      <c r="H114" s="72"/>
      <c r="I114" s="72"/>
      <c r="J114" s="72"/>
      <c r="K114" s="72"/>
      <c r="L114" s="72"/>
      <c r="M114" s="72"/>
      <c r="N114" s="72"/>
      <c r="O114" s="72"/>
      <c r="P114" s="72"/>
      <c r="Q114" s="72"/>
      <c r="R114" s="72"/>
    </row>
    <row r="115" spans="1:18" ht="26.4" x14ac:dyDescent="0.25">
      <c r="A115" s="95"/>
      <c r="B115" s="126" t="s">
        <v>228</v>
      </c>
      <c r="C115" s="72"/>
      <c r="D115" s="72"/>
      <c r="E115" s="72"/>
      <c r="F115" s="72"/>
      <c r="G115" s="72"/>
      <c r="H115" s="72"/>
      <c r="I115" s="72"/>
      <c r="J115" s="72"/>
      <c r="K115" s="72"/>
      <c r="L115" s="72"/>
      <c r="M115" s="72"/>
      <c r="N115" s="72"/>
      <c r="O115" s="72"/>
      <c r="P115" s="72"/>
      <c r="Q115" s="72"/>
      <c r="R115" s="72"/>
    </row>
    <row r="116" spans="1:18" ht="26.4" x14ac:dyDescent="0.25">
      <c r="A116" s="95"/>
      <c r="B116" s="126" t="s">
        <v>230</v>
      </c>
      <c r="C116" s="72"/>
      <c r="D116" s="72"/>
      <c r="E116" s="72"/>
      <c r="F116" s="72"/>
      <c r="G116" s="72"/>
      <c r="H116" s="72"/>
      <c r="I116" s="72"/>
      <c r="J116" s="72"/>
      <c r="K116" s="72"/>
      <c r="L116" s="72"/>
      <c r="M116" s="72"/>
      <c r="N116" s="72"/>
      <c r="O116" s="72"/>
      <c r="P116" s="72"/>
      <c r="Q116" s="72"/>
      <c r="R116" s="72"/>
    </row>
    <row r="117" spans="1:18" x14ac:dyDescent="0.25">
      <c r="A117" s="72" t="s">
        <v>387</v>
      </c>
      <c r="B117" s="126" t="s">
        <v>232</v>
      </c>
      <c r="C117" s="72" t="s">
        <v>628</v>
      </c>
      <c r="D117" s="72"/>
      <c r="E117" s="72"/>
      <c r="F117" s="72"/>
      <c r="G117" s="72"/>
      <c r="H117" s="72"/>
      <c r="I117" s="72"/>
      <c r="J117" s="72"/>
      <c r="K117" s="72"/>
      <c r="L117" s="72"/>
      <c r="M117" s="72"/>
      <c r="N117" s="72"/>
      <c r="O117" s="72"/>
      <c r="P117" s="72"/>
      <c r="Q117" s="72"/>
      <c r="R117" s="72"/>
    </row>
    <row r="118" spans="1:18" ht="26.4" x14ac:dyDescent="0.25">
      <c r="A118" s="72"/>
      <c r="B118" s="126" t="s">
        <v>234</v>
      </c>
      <c r="C118" s="72" t="s">
        <v>628</v>
      </c>
      <c r="D118" s="72"/>
      <c r="E118" s="72"/>
      <c r="F118" s="72"/>
      <c r="G118" s="72"/>
      <c r="H118" s="72"/>
      <c r="I118" s="72"/>
      <c r="J118" s="72"/>
      <c r="K118" s="72"/>
      <c r="L118" s="72"/>
      <c r="M118" s="72"/>
      <c r="N118" s="72"/>
      <c r="O118" s="72"/>
      <c r="P118" s="72"/>
      <c r="Q118" s="72"/>
      <c r="R118" s="72"/>
    </row>
    <row r="119" spans="1:18" ht="39.6" x14ac:dyDescent="0.25">
      <c r="A119" s="95" t="s">
        <v>388</v>
      </c>
      <c r="B119" s="126" t="s">
        <v>236</v>
      </c>
      <c r="C119" s="72"/>
      <c r="D119" s="72" t="s">
        <v>628</v>
      </c>
      <c r="E119" s="72" t="s">
        <v>628</v>
      </c>
      <c r="F119" s="72" t="s">
        <v>628</v>
      </c>
      <c r="G119" s="72" t="s">
        <v>628</v>
      </c>
      <c r="H119" s="72" t="s">
        <v>628</v>
      </c>
      <c r="I119" s="72" t="s">
        <v>628</v>
      </c>
      <c r="J119" s="72" t="s">
        <v>628</v>
      </c>
      <c r="K119" s="72" t="s">
        <v>628</v>
      </c>
      <c r="L119" s="72" t="s">
        <v>628</v>
      </c>
      <c r="M119" s="72"/>
      <c r="N119" s="72" t="s">
        <v>628</v>
      </c>
      <c r="O119" s="72"/>
      <c r="P119" s="72" t="s">
        <v>628</v>
      </c>
      <c r="Q119" s="72" t="s">
        <v>628</v>
      </c>
      <c r="R119" s="72"/>
    </row>
    <row r="120" spans="1:18" ht="39.6" x14ac:dyDescent="0.25">
      <c r="A120" s="95"/>
      <c r="B120" s="126" t="s">
        <v>238</v>
      </c>
      <c r="C120" s="72"/>
      <c r="D120" s="72" t="s">
        <v>628</v>
      </c>
      <c r="E120" s="72" t="s">
        <v>628</v>
      </c>
      <c r="F120" s="72" t="s">
        <v>628</v>
      </c>
      <c r="G120" s="72" t="s">
        <v>628</v>
      </c>
      <c r="H120" s="72" t="s">
        <v>628</v>
      </c>
      <c r="I120" s="72" t="s">
        <v>628</v>
      </c>
      <c r="J120" s="72" t="s">
        <v>628</v>
      </c>
      <c r="K120" s="72" t="s">
        <v>628</v>
      </c>
      <c r="L120" s="72" t="s">
        <v>628</v>
      </c>
      <c r="M120" s="72"/>
      <c r="N120" s="72" t="s">
        <v>628</v>
      </c>
      <c r="O120" s="72"/>
      <c r="P120" s="72" t="s">
        <v>628</v>
      </c>
      <c r="Q120" s="72" t="s">
        <v>628</v>
      </c>
      <c r="R120" s="72"/>
    </row>
    <row r="121" spans="1:18" ht="26.4" x14ac:dyDescent="0.25">
      <c r="A121" s="95"/>
      <c r="B121" s="126" t="s">
        <v>240</v>
      </c>
      <c r="C121" s="72"/>
      <c r="D121" s="72" t="s">
        <v>628</v>
      </c>
      <c r="E121" s="72" t="s">
        <v>628</v>
      </c>
      <c r="F121" s="72" t="s">
        <v>628</v>
      </c>
      <c r="G121" s="72" t="s">
        <v>628</v>
      </c>
      <c r="H121" s="72" t="s">
        <v>628</v>
      </c>
      <c r="I121" s="72" t="s">
        <v>628</v>
      </c>
      <c r="J121" s="72" t="s">
        <v>628</v>
      </c>
      <c r="K121" s="72" t="s">
        <v>628</v>
      </c>
      <c r="L121" s="72" t="s">
        <v>628</v>
      </c>
      <c r="M121" s="72"/>
      <c r="N121" s="72" t="s">
        <v>628</v>
      </c>
      <c r="O121" s="72"/>
      <c r="P121" s="72" t="s">
        <v>628</v>
      </c>
      <c r="Q121" s="72" t="s">
        <v>628</v>
      </c>
      <c r="R121" s="72"/>
    </row>
    <row r="122" spans="1:18" ht="26.4" x14ac:dyDescent="0.25">
      <c r="A122" s="95"/>
      <c r="B122" s="126" t="s">
        <v>242</v>
      </c>
      <c r="C122" s="72"/>
      <c r="D122" s="72" t="s">
        <v>628</v>
      </c>
      <c r="E122" s="72" t="s">
        <v>628</v>
      </c>
      <c r="F122" s="72" t="s">
        <v>628</v>
      </c>
      <c r="G122" s="72" t="s">
        <v>628</v>
      </c>
      <c r="H122" s="72" t="s">
        <v>628</v>
      </c>
      <c r="I122" s="72" t="s">
        <v>628</v>
      </c>
      <c r="J122" s="72" t="s">
        <v>628</v>
      </c>
      <c r="K122" s="72" t="s">
        <v>628</v>
      </c>
      <c r="L122" s="72" t="s">
        <v>628</v>
      </c>
      <c r="M122" s="72"/>
      <c r="N122" s="72" t="s">
        <v>628</v>
      </c>
      <c r="O122" s="72"/>
      <c r="P122" s="72" t="s">
        <v>628</v>
      </c>
      <c r="Q122" s="72" t="s">
        <v>628</v>
      </c>
      <c r="R122" s="72"/>
    </row>
    <row r="123" spans="1:18" ht="26.4" x14ac:dyDescent="0.25">
      <c r="A123" s="95"/>
      <c r="B123" s="126" t="s">
        <v>244</v>
      </c>
      <c r="C123" s="72"/>
      <c r="D123" s="72" t="s">
        <v>628</v>
      </c>
      <c r="E123" s="72" t="s">
        <v>628</v>
      </c>
      <c r="F123" s="72" t="s">
        <v>628</v>
      </c>
      <c r="G123" s="72" t="s">
        <v>628</v>
      </c>
      <c r="H123" s="72" t="s">
        <v>628</v>
      </c>
      <c r="I123" s="72" t="s">
        <v>628</v>
      </c>
      <c r="J123" s="72" t="s">
        <v>628</v>
      </c>
      <c r="K123" s="72" t="s">
        <v>628</v>
      </c>
      <c r="L123" s="72" t="s">
        <v>628</v>
      </c>
      <c r="M123" s="72"/>
      <c r="N123" s="72" t="s">
        <v>628</v>
      </c>
      <c r="O123" s="72"/>
      <c r="P123" s="72" t="s">
        <v>628</v>
      </c>
      <c r="Q123" s="72" t="s">
        <v>628</v>
      </c>
      <c r="R123" s="72"/>
    </row>
    <row r="124" spans="1:18" ht="26.4" x14ac:dyDescent="0.25">
      <c r="A124" s="95"/>
      <c r="B124" s="126" t="s">
        <v>246</v>
      </c>
      <c r="C124" s="72"/>
      <c r="D124" s="72" t="s">
        <v>628</v>
      </c>
      <c r="E124" s="72" t="s">
        <v>628</v>
      </c>
      <c r="F124" s="72" t="s">
        <v>628</v>
      </c>
      <c r="G124" s="72" t="s">
        <v>628</v>
      </c>
      <c r="H124" s="72" t="s">
        <v>628</v>
      </c>
      <c r="I124" s="72" t="s">
        <v>628</v>
      </c>
      <c r="J124" s="72" t="s">
        <v>628</v>
      </c>
      <c r="K124" s="72" t="s">
        <v>628</v>
      </c>
      <c r="L124" s="72" t="s">
        <v>628</v>
      </c>
      <c r="M124" s="72"/>
      <c r="N124" s="72" t="s">
        <v>628</v>
      </c>
      <c r="O124" s="72"/>
      <c r="P124" s="72" t="s">
        <v>628</v>
      </c>
      <c r="Q124" s="72" t="s">
        <v>628</v>
      </c>
      <c r="R124" s="72"/>
    </row>
    <row r="125" spans="1:18" ht="39.6" x14ac:dyDescent="0.25">
      <c r="A125" s="95"/>
      <c r="B125" s="126" t="s">
        <v>248</v>
      </c>
      <c r="C125" s="72"/>
      <c r="D125" s="72" t="s">
        <v>628</v>
      </c>
      <c r="E125" s="72" t="s">
        <v>628</v>
      </c>
      <c r="F125" s="72" t="s">
        <v>628</v>
      </c>
      <c r="G125" s="72" t="s">
        <v>628</v>
      </c>
      <c r="H125" s="72" t="s">
        <v>628</v>
      </c>
      <c r="I125" s="72" t="s">
        <v>628</v>
      </c>
      <c r="J125" s="72" t="s">
        <v>628</v>
      </c>
      <c r="K125" s="72" t="s">
        <v>628</v>
      </c>
      <c r="L125" s="72" t="s">
        <v>628</v>
      </c>
      <c r="M125" s="72"/>
      <c r="N125" s="72" t="s">
        <v>628</v>
      </c>
      <c r="O125" s="72"/>
      <c r="P125" s="72" t="s">
        <v>628</v>
      </c>
      <c r="Q125" s="72" t="s">
        <v>628</v>
      </c>
      <c r="R125" s="72"/>
    </row>
    <row r="126" spans="1:18" ht="26.4" x14ac:dyDescent="0.25">
      <c r="A126" s="95"/>
      <c r="B126" s="126" t="s">
        <v>250</v>
      </c>
      <c r="C126" s="72"/>
      <c r="D126" s="72" t="s">
        <v>628</v>
      </c>
      <c r="E126" s="72" t="s">
        <v>628</v>
      </c>
      <c r="F126" s="72" t="s">
        <v>628</v>
      </c>
      <c r="G126" s="72" t="s">
        <v>628</v>
      </c>
      <c r="H126" s="72" t="s">
        <v>628</v>
      </c>
      <c r="I126" s="72" t="s">
        <v>628</v>
      </c>
      <c r="J126" s="72" t="s">
        <v>628</v>
      </c>
      <c r="K126" s="72" t="s">
        <v>628</v>
      </c>
      <c r="L126" s="72" t="s">
        <v>628</v>
      </c>
      <c r="M126" s="72"/>
      <c r="N126" s="72" t="s">
        <v>628</v>
      </c>
      <c r="O126" s="72"/>
      <c r="P126" s="72" t="s">
        <v>628</v>
      </c>
      <c r="Q126" s="72" t="s">
        <v>628</v>
      </c>
      <c r="R126" s="72"/>
    </row>
    <row r="127" spans="1:18" ht="26.4" x14ac:dyDescent="0.25">
      <c r="A127" s="95"/>
      <c r="B127" s="126" t="s">
        <v>252</v>
      </c>
      <c r="C127" s="72"/>
      <c r="D127" s="72" t="s">
        <v>628</v>
      </c>
      <c r="E127" s="72" t="s">
        <v>628</v>
      </c>
      <c r="F127" s="72" t="s">
        <v>628</v>
      </c>
      <c r="G127" s="72" t="s">
        <v>628</v>
      </c>
      <c r="H127" s="72" t="s">
        <v>628</v>
      </c>
      <c r="I127" s="72" t="s">
        <v>628</v>
      </c>
      <c r="J127" s="72" t="s">
        <v>628</v>
      </c>
      <c r="K127" s="72" t="s">
        <v>628</v>
      </c>
      <c r="L127" s="72" t="s">
        <v>628</v>
      </c>
      <c r="M127" s="72"/>
      <c r="N127" s="72" t="s">
        <v>628</v>
      </c>
      <c r="O127" s="72"/>
      <c r="P127" s="72" t="s">
        <v>628</v>
      </c>
      <c r="Q127" s="72" t="s">
        <v>628</v>
      </c>
      <c r="R127" s="72"/>
    </row>
    <row r="128" spans="1:18" ht="26.4" x14ac:dyDescent="0.25">
      <c r="A128" s="95"/>
      <c r="B128" s="126" t="s">
        <v>254</v>
      </c>
      <c r="C128" s="72"/>
      <c r="D128" s="72" t="s">
        <v>628</v>
      </c>
      <c r="E128" s="72" t="s">
        <v>628</v>
      </c>
      <c r="F128" s="72" t="s">
        <v>628</v>
      </c>
      <c r="G128" s="72" t="s">
        <v>628</v>
      </c>
      <c r="H128" s="72" t="s">
        <v>628</v>
      </c>
      <c r="I128" s="72" t="s">
        <v>628</v>
      </c>
      <c r="J128" s="72" t="s">
        <v>628</v>
      </c>
      <c r="K128" s="72" t="s">
        <v>628</v>
      </c>
      <c r="L128" s="72" t="s">
        <v>628</v>
      </c>
      <c r="M128" s="72"/>
      <c r="N128" s="72" t="s">
        <v>628</v>
      </c>
      <c r="O128" s="72"/>
      <c r="P128" s="72" t="s">
        <v>628</v>
      </c>
      <c r="Q128" s="72" t="s">
        <v>628</v>
      </c>
      <c r="R128" s="72"/>
    </row>
    <row r="129" spans="1:18" ht="26.4" x14ac:dyDescent="0.25">
      <c r="A129" s="95"/>
      <c r="B129" s="126" t="s">
        <v>256</v>
      </c>
      <c r="C129" s="72"/>
      <c r="D129" s="72" t="s">
        <v>628</v>
      </c>
      <c r="E129" s="72" t="s">
        <v>628</v>
      </c>
      <c r="F129" s="72" t="s">
        <v>628</v>
      </c>
      <c r="G129" s="72" t="s">
        <v>628</v>
      </c>
      <c r="H129" s="72" t="s">
        <v>628</v>
      </c>
      <c r="I129" s="72" t="s">
        <v>628</v>
      </c>
      <c r="J129" s="72" t="s">
        <v>628</v>
      </c>
      <c r="K129" s="72" t="s">
        <v>628</v>
      </c>
      <c r="L129" s="72" t="s">
        <v>628</v>
      </c>
      <c r="M129" s="72"/>
      <c r="N129" s="72" t="s">
        <v>628</v>
      </c>
      <c r="O129" s="72"/>
      <c r="P129" s="72" t="s">
        <v>628</v>
      </c>
      <c r="Q129" s="72" t="s">
        <v>628</v>
      </c>
      <c r="R129" s="72"/>
    </row>
    <row r="130" spans="1:18" ht="26.4" x14ac:dyDescent="0.25">
      <c r="A130" s="72" t="s">
        <v>389</v>
      </c>
      <c r="B130" s="126" t="s">
        <v>254</v>
      </c>
      <c r="C130" s="72" t="s">
        <v>628</v>
      </c>
      <c r="D130" s="72"/>
      <c r="E130" s="72"/>
      <c r="F130" s="72"/>
      <c r="G130" s="72"/>
      <c r="H130" s="72"/>
      <c r="I130" s="72"/>
      <c r="J130" s="72"/>
      <c r="K130" s="72"/>
      <c r="L130" s="72"/>
      <c r="M130" s="72"/>
      <c r="N130" s="72"/>
      <c r="O130" s="72"/>
      <c r="P130" s="72"/>
      <c r="Q130" s="72"/>
      <c r="R130" s="72"/>
    </row>
    <row r="131" spans="1:18" ht="26.4" x14ac:dyDescent="0.25">
      <c r="A131" s="72"/>
      <c r="B131" s="126" t="s">
        <v>256</v>
      </c>
      <c r="C131" s="72" t="s">
        <v>628</v>
      </c>
      <c r="D131" s="72"/>
      <c r="E131" s="72"/>
      <c r="F131" s="72"/>
      <c r="G131" s="72"/>
      <c r="H131" s="72"/>
      <c r="I131" s="72"/>
      <c r="J131" s="72"/>
      <c r="K131" s="72"/>
      <c r="L131" s="72"/>
      <c r="M131" s="72"/>
      <c r="N131" s="72"/>
      <c r="O131" s="72"/>
      <c r="P131" s="72"/>
      <c r="Q131" s="72"/>
      <c r="R131" s="72"/>
    </row>
    <row r="132" spans="1:18" x14ac:dyDescent="0.25">
      <c r="A132" s="72"/>
      <c r="B132" s="126" t="s">
        <v>258</v>
      </c>
      <c r="C132" s="72"/>
      <c r="D132" s="72"/>
      <c r="E132" s="72"/>
      <c r="F132" s="72"/>
      <c r="G132" s="72"/>
      <c r="H132" s="72"/>
      <c r="I132" s="72"/>
      <c r="J132" s="72"/>
      <c r="K132" s="72"/>
      <c r="L132" s="72"/>
      <c r="M132" s="72"/>
      <c r="N132" s="72"/>
      <c r="O132" s="72"/>
      <c r="P132" s="72"/>
      <c r="Q132" s="72"/>
      <c r="R132" s="72" t="s">
        <v>628</v>
      </c>
    </row>
    <row r="133" spans="1:18" x14ac:dyDescent="0.25">
      <c r="A133" s="72"/>
      <c r="B133" s="126" t="s">
        <v>260</v>
      </c>
      <c r="C133" s="72"/>
      <c r="D133" s="72"/>
      <c r="E133" s="72"/>
      <c r="F133" s="72"/>
      <c r="G133" s="72"/>
      <c r="H133" s="72"/>
      <c r="I133" s="72"/>
      <c r="J133" s="72"/>
      <c r="K133" s="72"/>
      <c r="L133" s="72"/>
      <c r="M133" s="72"/>
      <c r="N133" s="72"/>
      <c r="O133" s="72"/>
      <c r="P133" s="72"/>
      <c r="Q133" s="72"/>
      <c r="R133" s="72" t="s">
        <v>628</v>
      </c>
    </row>
    <row r="134" spans="1:18" ht="39.6" x14ac:dyDescent="0.25">
      <c r="A134" s="72"/>
      <c r="B134" s="126" t="s">
        <v>262</v>
      </c>
      <c r="C134" s="72"/>
      <c r="D134" s="72"/>
      <c r="E134" s="72"/>
      <c r="F134" s="72"/>
      <c r="G134" s="72"/>
      <c r="H134" s="72"/>
      <c r="I134" s="72"/>
      <c r="J134" s="72"/>
      <c r="K134" s="72"/>
      <c r="L134" s="72"/>
      <c r="M134" s="72"/>
      <c r="N134" s="72"/>
      <c r="O134" s="72"/>
      <c r="P134" s="72"/>
      <c r="Q134" s="72"/>
      <c r="R134" s="72" t="s">
        <v>628</v>
      </c>
    </row>
    <row r="135" spans="1:18" ht="26.4" x14ac:dyDescent="0.25">
      <c r="A135" s="95" t="s">
        <v>390</v>
      </c>
      <c r="B135" s="126" t="s">
        <v>266</v>
      </c>
      <c r="C135" s="72" t="s">
        <v>628</v>
      </c>
      <c r="D135" s="72"/>
      <c r="E135" s="72"/>
      <c r="F135" s="72"/>
      <c r="G135" s="72"/>
      <c r="H135" s="72"/>
      <c r="I135" s="72"/>
      <c r="J135" s="72"/>
      <c r="K135" s="72"/>
      <c r="L135" s="72"/>
      <c r="M135" s="72"/>
      <c r="N135" s="72"/>
      <c r="O135" s="72"/>
      <c r="P135" s="72"/>
      <c r="Q135" s="72"/>
      <c r="R135" s="72" t="s">
        <v>628</v>
      </c>
    </row>
    <row r="136" spans="1:18" ht="26.4" x14ac:dyDescent="0.25">
      <c r="A136" s="95"/>
      <c r="B136" s="126" t="s">
        <v>268</v>
      </c>
      <c r="C136" s="72" t="s">
        <v>628</v>
      </c>
      <c r="D136" s="72"/>
      <c r="E136" s="72"/>
      <c r="F136" s="72"/>
      <c r="G136" s="72"/>
      <c r="H136" s="72"/>
      <c r="I136" s="72"/>
      <c r="J136" s="72"/>
      <c r="K136" s="72"/>
      <c r="L136" s="72"/>
      <c r="M136" s="72"/>
      <c r="N136" s="72"/>
      <c r="O136" s="72"/>
      <c r="P136" s="72"/>
      <c r="Q136" s="72"/>
      <c r="R136" s="72" t="s">
        <v>628</v>
      </c>
    </row>
    <row r="137" spans="1:18" ht="26.4" x14ac:dyDescent="0.25">
      <c r="A137" s="95"/>
      <c r="B137" s="126" t="s">
        <v>270</v>
      </c>
      <c r="C137" s="72"/>
      <c r="D137" s="72"/>
      <c r="E137" s="72"/>
      <c r="F137" s="72"/>
      <c r="G137" s="72"/>
      <c r="H137" s="72"/>
      <c r="I137" s="72"/>
      <c r="J137" s="72"/>
      <c r="K137" s="72"/>
      <c r="L137" s="72"/>
      <c r="M137" s="72"/>
      <c r="N137" s="72"/>
      <c r="O137" s="72"/>
      <c r="P137" s="72" t="s">
        <v>628</v>
      </c>
      <c r="Q137" s="72"/>
      <c r="R137" s="72"/>
    </row>
    <row r="138" spans="1:18" ht="26.4" x14ac:dyDescent="0.25">
      <c r="A138" s="95"/>
      <c r="B138" s="126" t="s">
        <v>272</v>
      </c>
      <c r="C138" s="72"/>
      <c r="D138" s="72"/>
      <c r="E138" s="72"/>
      <c r="F138" s="72"/>
      <c r="G138" s="72"/>
      <c r="H138" s="72"/>
      <c r="I138" s="72"/>
      <c r="J138" s="72"/>
      <c r="K138" s="72"/>
      <c r="L138" s="72" t="s">
        <v>628</v>
      </c>
      <c r="M138" s="72"/>
      <c r="N138" s="72"/>
      <c r="O138" s="72" t="s">
        <v>628</v>
      </c>
      <c r="P138" s="72" t="s">
        <v>628</v>
      </c>
      <c r="Q138" s="72"/>
      <c r="R138" s="72"/>
    </row>
    <row r="139" spans="1:18" ht="26.4" x14ac:dyDescent="0.25">
      <c r="A139" s="95"/>
      <c r="B139" s="126" t="s">
        <v>274</v>
      </c>
      <c r="C139" s="72" t="s">
        <v>628</v>
      </c>
      <c r="D139" s="72" t="s">
        <v>628</v>
      </c>
      <c r="E139" s="72" t="s">
        <v>628</v>
      </c>
      <c r="F139" s="72" t="s">
        <v>628</v>
      </c>
      <c r="G139" s="72" t="s">
        <v>628</v>
      </c>
      <c r="H139" s="72" t="s">
        <v>628</v>
      </c>
      <c r="I139" s="72" t="s">
        <v>628</v>
      </c>
      <c r="J139" s="72" t="s">
        <v>628</v>
      </c>
      <c r="K139" s="72" t="s">
        <v>628</v>
      </c>
      <c r="L139" s="72" t="s">
        <v>628</v>
      </c>
      <c r="M139" s="72" t="s">
        <v>628</v>
      </c>
      <c r="N139" s="72" t="s">
        <v>628</v>
      </c>
      <c r="O139" s="72" t="s">
        <v>628</v>
      </c>
      <c r="P139" s="72" t="s">
        <v>628</v>
      </c>
      <c r="Q139" s="72" t="s">
        <v>628</v>
      </c>
      <c r="R139" s="72" t="s">
        <v>628</v>
      </c>
    </row>
    <row r="140" spans="1:18" ht="26.4" x14ac:dyDescent="0.25">
      <c r="A140" s="95" t="s">
        <v>391</v>
      </c>
      <c r="B140" s="126" t="s">
        <v>276</v>
      </c>
      <c r="C140" s="72" t="s">
        <v>628</v>
      </c>
      <c r="D140" s="72"/>
      <c r="E140" s="72"/>
      <c r="F140" s="72"/>
      <c r="G140" s="72"/>
      <c r="H140" s="72" t="s">
        <v>628</v>
      </c>
      <c r="I140" s="72" t="s">
        <v>628</v>
      </c>
      <c r="J140" s="72" t="s">
        <v>628</v>
      </c>
      <c r="K140" s="72" t="s">
        <v>628</v>
      </c>
      <c r="L140" s="72" t="s">
        <v>628</v>
      </c>
      <c r="M140" s="72" t="s">
        <v>628</v>
      </c>
      <c r="N140" s="72" t="s">
        <v>628</v>
      </c>
      <c r="O140" s="72" t="s">
        <v>628</v>
      </c>
      <c r="P140" s="72" t="s">
        <v>628</v>
      </c>
      <c r="Q140" s="72" t="s">
        <v>628</v>
      </c>
      <c r="R140" s="72"/>
    </row>
    <row r="141" spans="1:18" ht="26.4" x14ac:dyDescent="0.25">
      <c r="A141" s="95"/>
      <c r="B141" s="126" t="s">
        <v>278</v>
      </c>
      <c r="C141" s="72"/>
      <c r="D141" s="72"/>
      <c r="E141" s="72"/>
      <c r="F141" s="72"/>
      <c r="G141" s="72"/>
      <c r="H141" s="72"/>
      <c r="I141" s="72"/>
      <c r="J141" s="72"/>
      <c r="K141" s="72"/>
      <c r="L141" s="72"/>
      <c r="M141" s="72"/>
      <c r="N141" s="72"/>
      <c r="O141" s="72"/>
      <c r="P141" s="72"/>
      <c r="Q141" s="72"/>
      <c r="R141" s="72"/>
    </row>
    <row r="142" spans="1:18" ht="26.4" x14ac:dyDescent="0.25">
      <c r="A142" s="95"/>
      <c r="B142" s="126" t="s">
        <v>280</v>
      </c>
      <c r="C142" s="72"/>
      <c r="D142" s="72"/>
      <c r="E142" s="72"/>
      <c r="F142" s="72"/>
      <c r="G142" s="72"/>
      <c r="H142" s="72"/>
      <c r="I142" s="72"/>
      <c r="J142" s="72"/>
      <c r="K142" s="72"/>
      <c r="L142" s="72"/>
      <c r="M142" s="72"/>
      <c r="N142" s="72"/>
      <c r="O142" s="72"/>
      <c r="P142" s="72"/>
      <c r="Q142" s="72"/>
      <c r="R142" s="72"/>
    </row>
    <row r="143" spans="1:18" ht="39.6" x14ac:dyDescent="0.25">
      <c r="A143" s="95" t="s">
        <v>392</v>
      </c>
      <c r="B143" s="126" t="s">
        <v>282</v>
      </c>
      <c r="C143" s="72" t="s">
        <v>628</v>
      </c>
      <c r="D143" s="72"/>
      <c r="E143" s="72"/>
      <c r="F143" s="72"/>
      <c r="G143" s="72"/>
      <c r="H143" s="72"/>
      <c r="I143" s="72"/>
      <c r="J143" s="72"/>
      <c r="K143" s="72"/>
      <c r="L143" s="72"/>
      <c r="M143" s="72"/>
      <c r="N143" s="72"/>
      <c r="O143" s="72"/>
      <c r="P143" s="72"/>
      <c r="Q143" s="72"/>
      <c r="R143" s="72" t="s">
        <v>628</v>
      </c>
    </row>
    <row r="144" spans="1:18" ht="52.8" x14ac:dyDescent="0.25">
      <c r="A144" s="95"/>
      <c r="B144" s="126" t="s">
        <v>634</v>
      </c>
      <c r="C144" s="72"/>
      <c r="D144" s="72"/>
      <c r="E144" s="72"/>
      <c r="F144" s="72"/>
      <c r="G144" s="72"/>
      <c r="H144" s="72"/>
      <c r="I144" s="72"/>
      <c r="J144" s="72"/>
      <c r="K144" s="72"/>
      <c r="L144" s="72"/>
      <c r="M144" s="72"/>
      <c r="N144" s="72"/>
      <c r="O144" s="72"/>
      <c r="P144" s="72"/>
      <c r="Q144" s="72"/>
      <c r="R144" s="72" t="s">
        <v>628</v>
      </c>
    </row>
    <row r="145" spans="1:18" ht="39.6" x14ac:dyDescent="0.25">
      <c r="A145" s="95"/>
      <c r="B145" s="126" t="s">
        <v>286</v>
      </c>
      <c r="C145" s="72" t="s">
        <v>628</v>
      </c>
      <c r="D145" s="72"/>
      <c r="E145" s="72"/>
      <c r="F145" s="72"/>
      <c r="G145" s="72"/>
      <c r="H145" s="72"/>
      <c r="I145" s="72"/>
      <c r="J145" s="72"/>
      <c r="K145" s="72"/>
      <c r="L145" s="72"/>
      <c r="M145" s="72"/>
      <c r="N145" s="72"/>
      <c r="O145" s="72"/>
      <c r="P145" s="72"/>
      <c r="Q145" s="72"/>
      <c r="R145" s="72"/>
    </row>
    <row r="146" spans="1:18" ht="26.4" x14ac:dyDescent="0.25">
      <c r="A146" s="95"/>
      <c r="B146" s="126" t="s">
        <v>288</v>
      </c>
      <c r="C146" s="72" t="s">
        <v>628</v>
      </c>
      <c r="D146" s="72"/>
      <c r="E146" s="72"/>
      <c r="F146" s="72"/>
      <c r="G146" s="72"/>
      <c r="H146" s="72" t="s">
        <v>628</v>
      </c>
      <c r="I146" s="72" t="s">
        <v>628</v>
      </c>
      <c r="J146" s="72" t="s">
        <v>628</v>
      </c>
      <c r="K146" s="72" t="s">
        <v>628</v>
      </c>
      <c r="L146" s="72" t="s">
        <v>628</v>
      </c>
      <c r="M146" s="72" t="s">
        <v>628</v>
      </c>
      <c r="N146" s="72" t="s">
        <v>628</v>
      </c>
      <c r="O146" s="72" t="s">
        <v>628</v>
      </c>
      <c r="P146" s="72" t="s">
        <v>628</v>
      </c>
      <c r="Q146" s="72" t="s">
        <v>628</v>
      </c>
      <c r="R146" s="72"/>
    </row>
    <row r="147" spans="1:18" ht="39.6" x14ac:dyDescent="0.25">
      <c r="A147" s="95"/>
      <c r="B147" s="126" t="s">
        <v>290</v>
      </c>
      <c r="C147" s="72" t="s">
        <v>628</v>
      </c>
      <c r="D147" s="72"/>
      <c r="E147" s="72"/>
      <c r="F147" s="72"/>
      <c r="G147" s="72"/>
      <c r="H147" s="72"/>
      <c r="I147" s="72"/>
      <c r="J147" s="72"/>
      <c r="K147" s="72"/>
      <c r="L147" s="72"/>
      <c r="M147" s="72"/>
      <c r="N147" s="72"/>
      <c r="O147" s="72"/>
      <c r="P147" s="72"/>
      <c r="Q147" s="72" t="s">
        <v>628</v>
      </c>
      <c r="R147" s="72"/>
    </row>
    <row r="148" spans="1:18" x14ac:dyDescent="0.25">
      <c r="A148" s="95"/>
      <c r="B148" s="126" t="s">
        <v>292</v>
      </c>
      <c r="C148" s="72"/>
      <c r="D148" s="72"/>
      <c r="E148" s="72"/>
      <c r="F148" s="72"/>
      <c r="G148" s="72"/>
      <c r="H148" s="72"/>
      <c r="I148" s="72"/>
      <c r="J148" s="72"/>
      <c r="K148" s="72"/>
      <c r="L148" s="72"/>
      <c r="M148" s="72"/>
      <c r="N148" s="72"/>
      <c r="O148" s="72"/>
      <c r="P148" s="72"/>
      <c r="Q148" s="72"/>
      <c r="R148" s="72"/>
    </row>
    <row r="149" spans="1:18" ht="26.4" x14ac:dyDescent="0.25">
      <c r="A149" s="95" t="s">
        <v>393</v>
      </c>
      <c r="B149" s="126" t="s">
        <v>294</v>
      </c>
      <c r="C149" s="72"/>
      <c r="D149" s="72"/>
      <c r="E149" s="72"/>
      <c r="F149" s="72"/>
      <c r="G149" s="72"/>
      <c r="H149" s="72"/>
      <c r="I149" s="72"/>
      <c r="J149" s="72"/>
      <c r="K149" s="72"/>
      <c r="L149" s="72"/>
      <c r="M149" s="72"/>
      <c r="N149" s="72"/>
      <c r="O149" s="72"/>
      <c r="P149" s="72"/>
      <c r="Q149" s="72"/>
      <c r="R149" s="72" t="s">
        <v>628</v>
      </c>
    </row>
    <row r="150" spans="1:18" ht="26.4" x14ac:dyDescent="0.25">
      <c r="A150" s="95"/>
      <c r="B150" s="126" t="s">
        <v>296</v>
      </c>
      <c r="C150" s="72"/>
      <c r="D150" s="72"/>
      <c r="E150" s="72"/>
      <c r="F150" s="72"/>
      <c r="G150" s="72"/>
      <c r="H150" s="72"/>
      <c r="I150" s="72"/>
      <c r="J150" s="72"/>
      <c r="K150" s="72"/>
      <c r="L150" s="72"/>
      <c r="M150" s="72"/>
      <c r="N150" s="72"/>
      <c r="O150" s="72"/>
      <c r="P150" s="72"/>
      <c r="Q150" s="72"/>
      <c r="R150" s="72" t="s">
        <v>628</v>
      </c>
    </row>
    <row r="151" spans="1:18" x14ac:dyDescent="0.25">
      <c r="A151" s="95"/>
      <c r="B151" s="126" t="s">
        <v>298</v>
      </c>
      <c r="C151" s="72"/>
      <c r="D151" s="72"/>
      <c r="E151" s="72"/>
      <c r="F151" s="72"/>
      <c r="G151" s="72"/>
      <c r="H151" s="72"/>
      <c r="I151" s="72"/>
      <c r="J151" s="72"/>
      <c r="K151" s="72"/>
      <c r="L151" s="72"/>
      <c r="M151" s="72"/>
      <c r="N151" s="72"/>
      <c r="O151" s="72"/>
      <c r="P151" s="72"/>
      <c r="Q151" s="72"/>
      <c r="R151" s="72" t="s">
        <v>628</v>
      </c>
    </row>
    <row r="152" spans="1:18" x14ac:dyDescent="0.25">
      <c r="A152" s="95"/>
      <c r="B152" s="126" t="s">
        <v>300</v>
      </c>
      <c r="C152" s="72"/>
      <c r="D152" s="72"/>
      <c r="E152" s="72"/>
      <c r="F152" s="72"/>
      <c r="G152" s="72"/>
      <c r="H152" s="72"/>
      <c r="I152" s="72"/>
      <c r="J152" s="72"/>
      <c r="K152" s="72"/>
      <c r="L152" s="72"/>
      <c r="M152" s="72"/>
      <c r="N152" s="72"/>
      <c r="O152" s="72"/>
      <c r="P152" s="72"/>
      <c r="Q152" s="72"/>
      <c r="R152" s="72" t="s">
        <v>628</v>
      </c>
    </row>
    <row r="153" spans="1:18" x14ac:dyDescent="0.25">
      <c r="A153" s="95"/>
      <c r="B153" s="126" t="s">
        <v>302</v>
      </c>
      <c r="C153" s="72"/>
      <c r="D153" s="72"/>
      <c r="E153" s="72"/>
      <c r="F153" s="72"/>
      <c r="G153" s="72"/>
      <c r="H153" s="72"/>
      <c r="I153" s="72"/>
      <c r="J153" s="72"/>
      <c r="K153" s="72"/>
      <c r="L153" s="72"/>
      <c r="M153" s="72"/>
      <c r="N153" s="72"/>
      <c r="O153" s="72"/>
      <c r="P153" s="72"/>
      <c r="Q153" s="72"/>
      <c r="R153" s="72" t="s">
        <v>628</v>
      </c>
    </row>
    <row r="154" spans="1:18" x14ac:dyDescent="0.25">
      <c r="A154" s="95" t="s">
        <v>394</v>
      </c>
      <c r="B154" s="126" t="s">
        <v>306</v>
      </c>
      <c r="C154" s="72"/>
      <c r="D154" s="72"/>
      <c r="E154" s="72"/>
      <c r="F154" s="72"/>
      <c r="G154" s="72"/>
      <c r="H154" s="72"/>
      <c r="I154" s="72"/>
      <c r="J154" s="72"/>
      <c r="K154" s="72"/>
      <c r="L154" s="72"/>
      <c r="M154" s="72" t="s">
        <v>628</v>
      </c>
      <c r="N154" s="72" t="s">
        <v>628</v>
      </c>
      <c r="O154" s="72" t="s">
        <v>628</v>
      </c>
      <c r="P154" s="72" t="s">
        <v>628</v>
      </c>
      <c r="Q154" s="72"/>
      <c r="R154" s="72"/>
    </row>
    <row r="155" spans="1:18" ht="26.4" x14ac:dyDescent="0.25">
      <c r="A155" s="95"/>
      <c r="B155" s="126" t="s">
        <v>308</v>
      </c>
      <c r="C155" s="72"/>
      <c r="D155" s="72"/>
      <c r="E155" s="72"/>
      <c r="F155" s="72"/>
      <c r="G155" s="72"/>
      <c r="H155" s="72"/>
      <c r="I155" s="72"/>
      <c r="J155" s="72"/>
      <c r="K155" s="72"/>
      <c r="L155" s="72"/>
      <c r="M155" s="72"/>
      <c r="N155" s="72"/>
      <c r="O155" s="72"/>
      <c r="P155" s="72"/>
      <c r="Q155" s="72"/>
      <c r="R155" s="72"/>
    </row>
    <row r="156" spans="1:18" ht="39.6" x14ac:dyDescent="0.25">
      <c r="A156" s="95"/>
      <c r="B156" s="126" t="s">
        <v>290</v>
      </c>
      <c r="C156" s="72"/>
      <c r="D156" s="72"/>
      <c r="E156" s="72"/>
      <c r="F156" s="72"/>
      <c r="G156" s="72"/>
      <c r="H156" s="72"/>
      <c r="I156" s="72"/>
      <c r="J156" s="72"/>
      <c r="K156" s="72"/>
      <c r="L156" s="72" t="s">
        <v>628</v>
      </c>
      <c r="M156" s="72" t="s">
        <v>628</v>
      </c>
      <c r="N156" s="72" t="s">
        <v>628</v>
      </c>
      <c r="O156" s="72" t="s">
        <v>628</v>
      </c>
      <c r="P156" s="72" t="s">
        <v>628</v>
      </c>
      <c r="Q156" s="72"/>
      <c r="R156" s="72"/>
    </row>
    <row r="157" spans="1:18" x14ac:dyDescent="0.25">
      <c r="A157" s="95"/>
      <c r="B157" s="126" t="s">
        <v>311</v>
      </c>
      <c r="C157" s="72"/>
      <c r="D157" s="72"/>
      <c r="E157" s="72"/>
      <c r="F157" s="72"/>
      <c r="G157" s="72"/>
      <c r="H157" s="72"/>
      <c r="I157" s="72"/>
      <c r="J157" s="72"/>
      <c r="K157" s="72"/>
      <c r="L157" s="72"/>
      <c r="M157" s="72"/>
      <c r="N157" s="72"/>
      <c r="O157" s="72"/>
      <c r="P157" s="72" t="s">
        <v>628</v>
      </c>
      <c r="Q157" s="72"/>
      <c r="R157" s="72"/>
    </row>
    <row r="158" spans="1:18" x14ac:dyDescent="0.25">
      <c r="A158" s="95"/>
      <c r="B158" s="126" t="s">
        <v>313</v>
      </c>
      <c r="C158" s="72"/>
      <c r="D158" s="72"/>
      <c r="E158" s="72"/>
      <c r="F158" s="72"/>
      <c r="G158" s="72"/>
      <c r="H158" s="72"/>
      <c r="I158" s="72"/>
      <c r="J158" s="72"/>
      <c r="K158" s="72"/>
      <c r="L158" s="72"/>
      <c r="M158" s="72"/>
      <c r="N158" s="72"/>
      <c r="O158" s="72"/>
      <c r="P158" s="72" t="s">
        <v>628</v>
      </c>
      <c r="Q158" s="72"/>
      <c r="R158" s="72"/>
    </row>
    <row r="159" spans="1:18" x14ac:dyDescent="0.25">
      <c r="A159" s="117" t="s">
        <v>395</v>
      </c>
      <c r="B159" s="18" t="s">
        <v>317</v>
      </c>
      <c r="C159" s="117" t="s">
        <v>628</v>
      </c>
      <c r="D159" s="117" t="s">
        <v>628</v>
      </c>
      <c r="E159" s="117" t="s">
        <v>628</v>
      </c>
      <c r="F159" s="117" t="s">
        <v>628</v>
      </c>
      <c r="G159" s="117" t="s">
        <v>628</v>
      </c>
      <c r="H159" s="117" t="s">
        <v>628</v>
      </c>
      <c r="I159" s="117" t="s">
        <v>628</v>
      </c>
      <c r="J159" s="117" t="s">
        <v>628</v>
      </c>
      <c r="K159" s="117" t="s">
        <v>628</v>
      </c>
      <c r="L159" s="117" t="s">
        <v>628</v>
      </c>
      <c r="M159" s="117" t="s">
        <v>628</v>
      </c>
      <c r="N159" s="117" t="s">
        <v>628</v>
      </c>
      <c r="O159" s="117" t="s">
        <v>628</v>
      </c>
      <c r="P159" s="117" t="s">
        <v>628</v>
      </c>
      <c r="Q159" s="117" t="s">
        <v>628</v>
      </c>
      <c r="R159" s="117" t="s">
        <v>628</v>
      </c>
    </row>
    <row r="160" spans="1:18" x14ac:dyDescent="0.25">
      <c r="A160" s="130"/>
      <c r="B160" s="18" t="s">
        <v>319</v>
      </c>
      <c r="C160" s="130"/>
      <c r="D160" s="130"/>
      <c r="E160" s="130"/>
      <c r="F160" s="130"/>
      <c r="G160" s="130"/>
      <c r="H160" s="130"/>
      <c r="I160" s="130"/>
      <c r="J160" s="130"/>
      <c r="K160" s="130"/>
      <c r="L160" s="130"/>
      <c r="M160" s="130"/>
      <c r="N160" s="130"/>
      <c r="O160" s="130"/>
      <c r="P160" s="130"/>
      <c r="Q160" s="130"/>
      <c r="R160" s="130"/>
    </row>
    <row r="161" spans="1:18" x14ac:dyDescent="0.25">
      <c r="A161" s="117" t="s">
        <v>396</v>
      </c>
      <c r="B161" s="18" t="s">
        <v>317</v>
      </c>
      <c r="C161" s="117" t="s">
        <v>628</v>
      </c>
      <c r="D161" s="117" t="s">
        <v>628</v>
      </c>
      <c r="E161" s="117" t="s">
        <v>628</v>
      </c>
      <c r="F161" s="117" t="s">
        <v>628</v>
      </c>
      <c r="G161" s="117" t="s">
        <v>628</v>
      </c>
      <c r="H161" s="117" t="s">
        <v>628</v>
      </c>
      <c r="I161" s="117" t="s">
        <v>628</v>
      </c>
      <c r="J161" s="117" t="s">
        <v>628</v>
      </c>
      <c r="K161" s="117" t="s">
        <v>628</v>
      </c>
      <c r="L161" s="117" t="s">
        <v>628</v>
      </c>
      <c r="M161" s="117" t="s">
        <v>628</v>
      </c>
      <c r="N161" s="117" t="s">
        <v>628</v>
      </c>
      <c r="O161" s="117" t="s">
        <v>628</v>
      </c>
      <c r="P161" s="117" t="s">
        <v>628</v>
      </c>
      <c r="Q161" s="117" t="s">
        <v>628</v>
      </c>
      <c r="R161" s="117" t="s">
        <v>628</v>
      </c>
    </row>
    <row r="162" spans="1:18" x14ac:dyDescent="0.25">
      <c r="A162" s="130"/>
      <c r="B162" s="18" t="s">
        <v>319</v>
      </c>
      <c r="C162" s="130"/>
      <c r="D162" s="130"/>
      <c r="E162" s="130"/>
      <c r="F162" s="130"/>
      <c r="G162" s="130"/>
      <c r="H162" s="130"/>
      <c r="I162" s="130"/>
      <c r="J162" s="130"/>
      <c r="K162" s="130"/>
      <c r="L162" s="130"/>
      <c r="M162" s="130"/>
      <c r="N162" s="130"/>
      <c r="O162" s="130"/>
      <c r="P162" s="130"/>
      <c r="Q162" s="130"/>
      <c r="R162" s="130"/>
    </row>
    <row r="163" spans="1:18" x14ac:dyDescent="0.25">
      <c r="A163" s="117" t="s">
        <v>397</v>
      </c>
      <c r="B163" s="18" t="s">
        <v>317</v>
      </c>
      <c r="C163" s="117" t="s">
        <v>628</v>
      </c>
      <c r="D163" s="117" t="s">
        <v>628</v>
      </c>
      <c r="E163" s="117" t="s">
        <v>628</v>
      </c>
      <c r="F163" s="117" t="s">
        <v>628</v>
      </c>
      <c r="G163" s="117" t="s">
        <v>628</v>
      </c>
      <c r="H163" s="117" t="s">
        <v>628</v>
      </c>
      <c r="I163" s="117" t="s">
        <v>628</v>
      </c>
      <c r="J163" s="117" t="s">
        <v>628</v>
      </c>
      <c r="K163" s="117" t="s">
        <v>628</v>
      </c>
      <c r="L163" s="117" t="s">
        <v>628</v>
      </c>
      <c r="M163" s="117" t="s">
        <v>628</v>
      </c>
      <c r="N163" s="117" t="s">
        <v>628</v>
      </c>
      <c r="O163" s="117" t="s">
        <v>628</v>
      </c>
      <c r="P163" s="117" t="s">
        <v>628</v>
      </c>
      <c r="Q163" s="117" t="s">
        <v>628</v>
      </c>
      <c r="R163" s="117" t="s">
        <v>628</v>
      </c>
    </row>
    <row r="164" spans="1:18" x14ac:dyDescent="0.25">
      <c r="A164" s="130"/>
      <c r="B164" s="18" t="s">
        <v>319</v>
      </c>
      <c r="C164" s="130"/>
      <c r="D164" s="130"/>
      <c r="E164" s="130"/>
      <c r="F164" s="130"/>
      <c r="G164" s="130"/>
      <c r="H164" s="130"/>
      <c r="I164" s="130"/>
      <c r="J164" s="130"/>
      <c r="K164" s="130"/>
      <c r="L164" s="130"/>
      <c r="M164" s="130"/>
      <c r="N164" s="130"/>
      <c r="O164" s="130"/>
      <c r="P164" s="130"/>
      <c r="Q164" s="130"/>
      <c r="R164" s="130"/>
    </row>
    <row r="165" spans="1:18" x14ac:dyDescent="0.25">
      <c r="A165" s="117" t="s">
        <v>398</v>
      </c>
      <c r="B165" s="18" t="s">
        <v>317</v>
      </c>
      <c r="C165" s="117" t="s">
        <v>628</v>
      </c>
      <c r="D165" s="117" t="s">
        <v>628</v>
      </c>
      <c r="E165" s="117" t="s">
        <v>628</v>
      </c>
      <c r="F165" s="117" t="s">
        <v>628</v>
      </c>
      <c r="G165" s="117" t="s">
        <v>628</v>
      </c>
      <c r="H165" s="117" t="s">
        <v>628</v>
      </c>
      <c r="I165" s="117" t="s">
        <v>628</v>
      </c>
      <c r="J165" s="117" t="s">
        <v>628</v>
      </c>
      <c r="K165" s="117" t="s">
        <v>628</v>
      </c>
      <c r="L165" s="117" t="s">
        <v>628</v>
      </c>
      <c r="M165" s="117" t="s">
        <v>628</v>
      </c>
      <c r="N165" s="117" t="s">
        <v>628</v>
      </c>
      <c r="O165" s="117" t="s">
        <v>628</v>
      </c>
      <c r="P165" s="117" t="s">
        <v>628</v>
      </c>
      <c r="Q165" s="117" t="s">
        <v>628</v>
      </c>
      <c r="R165" s="117" t="s">
        <v>628</v>
      </c>
    </row>
    <row r="166" spans="1:18" x14ac:dyDescent="0.25">
      <c r="A166" s="130"/>
      <c r="B166" s="18" t="s">
        <v>319</v>
      </c>
      <c r="C166" s="130"/>
      <c r="D166" s="130"/>
      <c r="E166" s="130"/>
      <c r="F166" s="130"/>
      <c r="G166" s="130"/>
      <c r="H166" s="130"/>
      <c r="I166" s="130"/>
      <c r="J166" s="130"/>
      <c r="K166" s="130"/>
      <c r="L166" s="130"/>
      <c r="M166" s="130"/>
      <c r="N166" s="130"/>
      <c r="O166" s="130"/>
      <c r="P166" s="130"/>
      <c r="Q166" s="130"/>
      <c r="R166" s="130"/>
    </row>
    <row r="167" spans="1:18" x14ac:dyDescent="0.25">
      <c r="A167" s="117" t="s">
        <v>399</v>
      </c>
      <c r="B167" s="18" t="s">
        <v>317</v>
      </c>
      <c r="C167" s="117" t="s">
        <v>628</v>
      </c>
      <c r="D167" s="117" t="s">
        <v>628</v>
      </c>
      <c r="E167" s="117" t="s">
        <v>628</v>
      </c>
      <c r="F167" s="117" t="s">
        <v>628</v>
      </c>
      <c r="G167" s="117" t="s">
        <v>628</v>
      </c>
      <c r="H167" s="117" t="s">
        <v>628</v>
      </c>
      <c r="I167" s="117" t="s">
        <v>628</v>
      </c>
      <c r="J167" s="117" t="s">
        <v>628</v>
      </c>
      <c r="K167" s="117" t="s">
        <v>628</v>
      </c>
      <c r="L167" s="117" t="s">
        <v>628</v>
      </c>
      <c r="M167" s="117" t="s">
        <v>628</v>
      </c>
      <c r="N167" s="117" t="s">
        <v>628</v>
      </c>
      <c r="O167" s="117" t="s">
        <v>628</v>
      </c>
      <c r="P167" s="117" t="s">
        <v>628</v>
      </c>
      <c r="Q167" s="117" t="s">
        <v>628</v>
      </c>
      <c r="R167" s="117" t="s">
        <v>628</v>
      </c>
    </row>
    <row r="168" spans="1:18" x14ac:dyDescent="0.25">
      <c r="A168" s="130"/>
      <c r="B168" s="18" t="s">
        <v>319</v>
      </c>
      <c r="C168" s="130"/>
      <c r="D168" s="130"/>
      <c r="E168" s="130"/>
      <c r="F168" s="130"/>
      <c r="G168" s="130"/>
      <c r="H168" s="130"/>
      <c r="I168" s="130"/>
      <c r="J168" s="130"/>
      <c r="K168" s="130"/>
      <c r="L168" s="130"/>
      <c r="M168" s="130"/>
      <c r="N168" s="130"/>
      <c r="O168" s="130"/>
      <c r="P168" s="130"/>
      <c r="Q168" s="130"/>
      <c r="R168" s="130"/>
    </row>
    <row r="169" spans="1:18" x14ac:dyDescent="0.25">
      <c r="A169" s="117" t="s">
        <v>400</v>
      </c>
      <c r="B169" s="18" t="s">
        <v>317</v>
      </c>
      <c r="C169" s="117" t="s">
        <v>628</v>
      </c>
      <c r="D169" s="117" t="s">
        <v>628</v>
      </c>
      <c r="E169" s="117" t="s">
        <v>628</v>
      </c>
      <c r="F169" s="117" t="s">
        <v>628</v>
      </c>
      <c r="G169" s="117" t="s">
        <v>628</v>
      </c>
      <c r="H169" s="117" t="s">
        <v>628</v>
      </c>
      <c r="I169" s="117" t="s">
        <v>628</v>
      </c>
      <c r="J169" s="117" t="s">
        <v>628</v>
      </c>
      <c r="K169" s="117" t="s">
        <v>628</v>
      </c>
      <c r="L169" s="117" t="s">
        <v>628</v>
      </c>
      <c r="M169" s="117" t="s">
        <v>628</v>
      </c>
      <c r="N169" s="117" t="s">
        <v>628</v>
      </c>
      <c r="O169" s="117" t="s">
        <v>628</v>
      </c>
      <c r="P169" s="117" t="s">
        <v>628</v>
      </c>
      <c r="Q169" s="117" t="s">
        <v>628</v>
      </c>
      <c r="R169" s="117" t="s">
        <v>628</v>
      </c>
    </row>
    <row r="170" spans="1:18" x14ac:dyDescent="0.25">
      <c r="A170" s="130"/>
      <c r="B170" s="18" t="s">
        <v>319</v>
      </c>
      <c r="C170" s="130"/>
      <c r="D170" s="130"/>
      <c r="E170" s="130"/>
      <c r="F170" s="130"/>
      <c r="G170" s="130"/>
      <c r="H170" s="130"/>
      <c r="I170" s="130"/>
      <c r="J170" s="130"/>
      <c r="K170" s="130"/>
      <c r="L170" s="130"/>
      <c r="M170" s="130"/>
      <c r="N170" s="130"/>
      <c r="O170" s="130"/>
      <c r="P170" s="130"/>
      <c r="Q170" s="130"/>
      <c r="R170" s="130"/>
    </row>
    <row r="171" spans="1:18" x14ac:dyDescent="0.25">
      <c r="A171" s="131" t="s">
        <v>401</v>
      </c>
      <c r="B171" s="17" t="s">
        <v>40</v>
      </c>
      <c r="C171" s="72"/>
      <c r="D171" s="72"/>
      <c r="E171" s="72"/>
      <c r="F171" s="72"/>
      <c r="G171" s="72"/>
      <c r="H171" s="72"/>
      <c r="I171" s="72"/>
      <c r="J171" s="72"/>
      <c r="K171" s="72"/>
      <c r="L171" s="72"/>
      <c r="M171" s="72"/>
      <c r="N171" s="72"/>
      <c r="O171" s="72"/>
      <c r="P171" s="72"/>
      <c r="Q171" s="72"/>
      <c r="R171" s="72" t="s">
        <v>628</v>
      </c>
    </row>
    <row r="172" spans="1:18" x14ac:dyDescent="0.25">
      <c r="A172" s="132" t="s">
        <v>402</v>
      </c>
      <c r="B172" s="17" t="s">
        <v>326</v>
      </c>
      <c r="C172" s="72" t="s">
        <v>628</v>
      </c>
      <c r="D172" s="72" t="s">
        <v>628</v>
      </c>
      <c r="E172" s="72" t="s">
        <v>628</v>
      </c>
      <c r="F172" s="72" t="s">
        <v>628</v>
      </c>
      <c r="G172" s="72" t="s">
        <v>628</v>
      </c>
      <c r="H172" s="72" t="s">
        <v>628</v>
      </c>
      <c r="I172" s="72" t="s">
        <v>628</v>
      </c>
      <c r="J172" s="72" t="s">
        <v>628</v>
      </c>
      <c r="K172" s="72" t="s">
        <v>628</v>
      </c>
      <c r="L172" s="72" t="s">
        <v>628</v>
      </c>
      <c r="M172" s="72" t="s">
        <v>628</v>
      </c>
      <c r="N172" s="72" t="s">
        <v>628</v>
      </c>
      <c r="O172" s="72" t="s">
        <v>628</v>
      </c>
      <c r="P172" s="72" t="s">
        <v>628</v>
      </c>
      <c r="Q172" s="72" t="s">
        <v>628</v>
      </c>
      <c r="R172" s="72" t="s">
        <v>628</v>
      </c>
    </row>
    <row r="174" spans="1:18" x14ac:dyDescent="0.25">
      <c r="A174" s="133" t="s">
        <v>635</v>
      </c>
      <c r="B174" s="133"/>
      <c r="C174" s="134"/>
      <c r="D174" s="134"/>
      <c r="E174" s="134"/>
      <c r="F174" s="134"/>
      <c r="G174" s="134"/>
      <c r="H174" s="134"/>
      <c r="I174" s="134"/>
      <c r="J174" s="134"/>
      <c r="K174" s="134"/>
      <c r="L174" s="134"/>
      <c r="M174" s="134"/>
      <c r="N174" s="134"/>
      <c r="O174" s="134"/>
      <c r="P174" s="134"/>
      <c r="Q174" s="134"/>
      <c r="R174" s="134"/>
    </row>
    <row r="175" spans="1:18" x14ac:dyDescent="0.25">
      <c r="A175" s="133" t="s">
        <v>636</v>
      </c>
      <c r="B175" s="133"/>
      <c r="C175" s="134"/>
      <c r="D175" s="134"/>
      <c r="E175" s="134"/>
      <c r="F175" s="134"/>
      <c r="G175" s="134"/>
      <c r="H175" s="134"/>
      <c r="I175" s="134"/>
      <c r="J175" s="134"/>
      <c r="K175" s="134"/>
      <c r="L175" s="134"/>
      <c r="M175" s="134"/>
      <c r="N175" s="134"/>
      <c r="O175" s="134"/>
      <c r="P175" s="134"/>
      <c r="Q175" s="134"/>
      <c r="R175" s="134"/>
    </row>
    <row r="176" spans="1:18" x14ac:dyDescent="0.25">
      <c r="A176" s="133" t="s">
        <v>637</v>
      </c>
      <c r="B176" s="133"/>
      <c r="C176" s="134"/>
      <c r="D176" s="134"/>
      <c r="E176" s="134"/>
      <c r="F176" s="134"/>
      <c r="G176" s="134"/>
      <c r="H176" s="134"/>
      <c r="I176" s="134"/>
      <c r="J176" s="134"/>
      <c r="K176" s="134"/>
      <c r="L176" s="134"/>
      <c r="M176" s="134"/>
      <c r="N176" s="134"/>
      <c r="O176" s="134"/>
      <c r="P176" s="134"/>
      <c r="Q176" s="134"/>
      <c r="R176" s="134"/>
    </row>
    <row r="177" spans="1:18" x14ac:dyDescent="0.25">
      <c r="A177" s="133" t="s">
        <v>636</v>
      </c>
      <c r="B177" s="133"/>
      <c r="C177" s="134"/>
      <c r="D177" s="134"/>
      <c r="E177" s="134"/>
      <c r="F177" s="134"/>
      <c r="G177" s="134"/>
      <c r="H177" s="134"/>
      <c r="I177" s="134"/>
      <c r="J177" s="134"/>
      <c r="K177" s="134"/>
      <c r="L177" s="134"/>
      <c r="M177" s="134"/>
      <c r="N177" s="134"/>
      <c r="O177" s="134"/>
      <c r="P177" s="134"/>
      <c r="Q177" s="134"/>
      <c r="R177" s="134"/>
    </row>
    <row r="178" spans="1:18" x14ac:dyDescent="0.25">
      <c r="A178" s="133" t="s">
        <v>638</v>
      </c>
      <c r="B178" s="133"/>
      <c r="C178" s="134"/>
      <c r="D178" s="134"/>
      <c r="E178" s="134"/>
      <c r="F178" s="134"/>
      <c r="G178" s="134"/>
      <c r="H178" s="134"/>
      <c r="I178" s="134"/>
      <c r="J178" s="134"/>
      <c r="K178" s="134"/>
      <c r="L178" s="134"/>
      <c r="M178" s="134"/>
      <c r="N178" s="134"/>
      <c r="O178" s="134"/>
      <c r="P178" s="134"/>
      <c r="Q178" s="134"/>
      <c r="R178" s="134"/>
    </row>
    <row r="179" spans="1:18" x14ac:dyDescent="0.25">
      <c r="A179" s="133" t="s">
        <v>636</v>
      </c>
      <c r="B179" s="133"/>
      <c r="C179" s="134"/>
      <c r="D179" s="134"/>
      <c r="E179" s="134"/>
      <c r="F179" s="134"/>
      <c r="G179" s="134"/>
      <c r="H179" s="134"/>
      <c r="I179" s="134"/>
      <c r="J179" s="134"/>
      <c r="K179" s="134"/>
      <c r="L179" s="134"/>
      <c r="M179" s="134"/>
      <c r="N179" s="134"/>
      <c r="O179" s="134"/>
      <c r="P179" s="134"/>
      <c r="Q179" s="134"/>
      <c r="R179" s="134"/>
    </row>
    <row r="180" spans="1:18" x14ac:dyDescent="0.25">
      <c r="A180" s="133" t="s">
        <v>639</v>
      </c>
      <c r="B180" s="133"/>
      <c r="C180" s="134"/>
      <c r="D180" s="134"/>
      <c r="E180" s="134"/>
      <c r="F180" s="134"/>
      <c r="G180" s="134"/>
      <c r="H180" s="134"/>
      <c r="I180" s="134"/>
      <c r="J180" s="134"/>
      <c r="K180" s="134"/>
      <c r="L180" s="134"/>
      <c r="M180" s="134"/>
      <c r="N180" s="134"/>
      <c r="O180" s="134"/>
      <c r="P180" s="134"/>
      <c r="Q180" s="134"/>
      <c r="R180" s="134"/>
    </row>
    <row r="181" spans="1:18" x14ac:dyDescent="0.25">
      <c r="A181" s="133" t="s">
        <v>636</v>
      </c>
      <c r="B181" s="133"/>
      <c r="C181" s="134"/>
      <c r="D181" s="134"/>
      <c r="E181" s="134"/>
      <c r="F181" s="134"/>
      <c r="G181" s="134"/>
      <c r="H181" s="134"/>
      <c r="I181" s="134"/>
      <c r="J181" s="134"/>
      <c r="K181" s="134"/>
      <c r="L181" s="134"/>
      <c r="M181" s="134"/>
      <c r="N181" s="134"/>
      <c r="O181" s="134"/>
      <c r="P181" s="134"/>
      <c r="Q181" s="134"/>
      <c r="R181" s="134"/>
    </row>
    <row r="182" spans="1:18" x14ac:dyDescent="0.25">
      <c r="A182" s="133" t="s">
        <v>640</v>
      </c>
      <c r="B182" s="133"/>
      <c r="C182" s="134"/>
      <c r="D182" s="134"/>
      <c r="E182" s="134"/>
      <c r="F182" s="134"/>
      <c r="G182" s="134"/>
      <c r="H182" s="134"/>
      <c r="I182" s="134"/>
      <c r="J182" s="134"/>
      <c r="K182" s="134"/>
      <c r="L182" s="134"/>
      <c r="M182" s="134"/>
      <c r="N182" s="134"/>
      <c r="O182" s="134"/>
      <c r="P182" s="134"/>
      <c r="Q182" s="134"/>
      <c r="R182" s="134"/>
    </row>
    <row r="183" spans="1:18" x14ac:dyDescent="0.25">
      <c r="A183" s="133" t="s">
        <v>636</v>
      </c>
      <c r="B183" s="133"/>
      <c r="C183" s="134"/>
      <c r="D183" s="134"/>
      <c r="E183" s="134"/>
      <c r="F183" s="134"/>
      <c r="G183" s="134"/>
      <c r="H183" s="134"/>
      <c r="I183" s="134"/>
      <c r="J183" s="134"/>
      <c r="K183" s="134"/>
      <c r="L183" s="134"/>
      <c r="M183" s="134"/>
      <c r="N183" s="134"/>
      <c r="O183" s="134"/>
      <c r="P183" s="134"/>
      <c r="Q183" s="134"/>
      <c r="R183" s="134"/>
    </row>
    <row r="184" spans="1:18" x14ac:dyDescent="0.25">
      <c r="A184" s="133" t="s">
        <v>641</v>
      </c>
      <c r="B184" s="133"/>
      <c r="C184" s="134"/>
      <c r="D184" s="134"/>
      <c r="E184" s="134"/>
      <c r="F184" s="134"/>
      <c r="G184" s="134"/>
      <c r="H184" s="134"/>
      <c r="I184" s="134"/>
      <c r="J184" s="134"/>
      <c r="K184" s="134"/>
      <c r="L184" s="134"/>
      <c r="M184" s="134"/>
      <c r="N184" s="134"/>
      <c r="O184" s="134"/>
      <c r="P184" s="134"/>
      <c r="Q184" s="134"/>
      <c r="R184" s="134"/>
    </row>
    <row r="185" spans="1:18" x14ac:dyDescent="0.25">
      <c r="A185" s="133" t="s">
        <v>636</v>
      </c>
      <c r="B185" s="133"/>
      <c r="C185" s="134"/>
      <c r="D185" s="134"/>
      <c r="E185" s="134"/>
      <c r="F185" s="134"/>
      <c r="G185" s="134"/>
      <c r="H185" s="134"/>
      <c r="I185" s="134"/>
      <c r="J185" s="134"/>
      <c r="K185" s="134"/>
      <c r="L185" s="134"/>
      <c r="M185" s="134"/>
      <c r="N185" s="134"/>
      <c r="O185" s="134"/>
      <c r="P185" s="134"/>
      <c r="Q185" s="134"/>
      <c r="R185" s="134"/>
    </row>
    <row r="186" spans="1:18" x14ac:dyDescent="0.25">
      <c r="A186" s="133" t="s">
        <v>642</v>
      </c>
      <c r="B186" s="133"/>
      <c r="C186" s="134"/>
      <c r="D186" s="134"/>
      <c r="E186" s="134"/>
      <c r="F186" s="134"/>
      <c r="G186" s="134"/>
      <c r="H186" s="134"/>
      <c r="I186" s="134"/>
      <c r="J186" s="134"/>
      <c r="K186" s="134"/>
      <c r="L186" s="134"/>
      <c r="M186" s="134"/>
      <c r="N186" s="134"/>
      <c r="O186" s="134"/>
      <c r="P186" s="134"/>
      <c r="Q186" s="134"/>
      <c r="R186" s="134"/>
    </row>
    <row r="187" spans="1:18" x14ac:dyDescent="0.25">
      <c r="A187" s="133" t="s">
        <v>636</v>
      </c>
      <c r="B187" s="133"/>
      <c r="C187" s="134"/>
      <c r="D187" s="134"/>
      <c r="E187" s="134"/>
      <c r="F187" s="134"/>
      <c r="G187" s="134"/>
      <c r="H187" s="134"/>
      <c r="I187" s="134"/>
      <c r="J187" s="134"/>
      <c r="K187" s="134"/>
      <c r="L187" s="134"/>
      <c r="M187" s="134"/>
      <c r="N187" s="134"/>
      <c r="O187" s="134"/>
      <c r="P187" s="134"/>
      <c r="Q187" s="134"/>
      <c r="R187" s="134"/>
    </row>
    <row r="188" spans="1:18" x14ac:dyDescent="0.25">
      <c r="A188" s="133" t="s">
        <v>643</v>
      </c>
      <c r="B188" s="133"/>
      <c r="C188" s="134"/>
      <c r="D188" s="134"/>
      <c r="E188" s="134"/>
      <c r="F188" s="134"/>
      <c r="G188" s="134"/>
      <c r="H188" s="134"/>
      <c r="I188" s="134"/>
      <c r="J188" s="134"/>
      <c r="K188" s="134"/>
      <c r="L188" s="134"/>
      <c r="M188" s="134"/>
      <c r="N188" s="134"/>
      <c r="O188" s="134"/>
      <c r="P188" s="134"/>
      <c r="Q188" s="134"/>
      <c r="R188" s="134"/>
    </row>
    <row r="189" spans="1:18" x14ac:dyDescent="0.25">
      <c r="A189" s="133" t="s">
        <v>644</v>
      </c>
      <c r="B189" s="133"/>
      <c r="C189" s="134"/>
      <c r="D189" s="134"/>
      <c r="E189" s="134"/>
      <c r="F189" s="134"/>
      <c r="G189" s="134"/>
      <c r="H189" s="134"/>
      <c r="I189" s="134"/>
      <c r="J189" s="134"/>
      <c r="K189" s="134"/>
      <c r="L189" s="134"/>
      <c r="M189" s="134"/>
      <c r="N189" s="134"/>
      <c r="O189" s="134"/>
      <c r="P189" s="134"/>
      <c r="Q189" s="134"/>
      <c r="R189" s="134"/>
    </row>
    <row r="190" spans="1:18" x14ac:dyDescent="0.25">
      <c r="A190" s="133" t="s">
        <v>645</v>
      </c>
      <c r="B190" s="133"/>
      <c r="C190" s="134"/>
      <c r="D190" s="134"/>
      <c r="E190" s="134"/>
      <c r="F190" s="134"/>
      <c r="G190" s="134"/>
      <c r="H190" s="134"/>
      <c r="I190" s="134"/>
      <c r="J190" s="134"/>
      <c r="K190" s="134"/>
      <c r="L190" s="134"/>
      <c r="M190" s="134"/>
      <c r="N190" s="134"/>
      <c r="O190" s="134"/>
      <c r="P190" s="134"/>
      <c r="Q190" s="134"/>
      <c r="R190" s="134"/>
    </row>
    <row r="191" spans="1:18" x14ac:dyDescent="0.25">
      <c r="A191" s="133" t="s">
        <v>612</v>
      </c>
      <c r="B191" s="133"/>
      <c r="C191" s="134"/>
      <c r="D191" s="134"/>
      <c r="E191" s="134"/>
      <c r="F191" s="134"/>
      <c r="G191" s="134"/>
      <c r="H191" s="134"/>
      <c r="I191" s="134"/>
      <c r="J191" s="134"/>
      <c r="K191" s="134"/>
      <c r="L191" s="134"/>
      <c r="M191" s="134"/>
      <c r="N191" s="134"/>
      <c r="O191" s="134"/>
      <c r="P191" s="134"/>
      <c r="Q191" s="134"/>
      <c r="R191" s="134"/>
    </row>
    <row r="192" spans="1:18" x14ac:dyDescent="0.25">
      <c r="A192" s="133" t="s">
        <v>646</v>
      </c>
      <c r="B192" s="133"/>
      <c r="C192" s="134"/>
      <c r="D192" s="134"/>
      <c r="E192" s="134"/>
      <c r="F192" s="134"/>
      <c r="G192" s="134"/>
      <c r="H192" s="134"/>
      <c r="I192" s="134"/>
      <c r="J192" s="134"/>
      <c r="K192" s="134"/>
      <c r="L192" s="134"/>
      <c r="M192" s="134"/>
      <c r="N192" s="134"/>
      <c r="O192" s="134"/>
      <c r="P192" s="134"/>
      <c r="Q192" s="134"/>
      <c r="R192" s="134"/>
    </row>
    <row r="193" spans="1:18" x14ac:dyDescent="0.25">
      <c r="A193" s="133" t="s">
        <v>647</v>
      </c>
      <c r="B193" s="133"/>
      <c r="C193" s="134"/>
      <c r="D193" s="134"/>
      <c r="E193" s="134"/>
      <c r="F193" s="134"/>
      <c r="G193" s="134"/>
      <c r="H193" s="134"/>
      <c r="I193" s="134"/>
      <c r="J193" s="134"/>
      <c r="K193" s="134"/>
      <c r="L193" s="134"/>
      <c r="M193" s="134"/>
      <c r="N193" s="134"/>
      <c r="O193" s="134"/>
      <c r="P193" s="134"/>
      <c r="Q193" s="134"/>
      <c r="R193" s="134"/>
    </row>
    <row r="194" spans="1:18" x14ac:dyDescent="0.25">
      <c r="A194" s="133" t="s">
        <v>648</v>
      </c>
      <c r="B194" s="133"/>
      <c r="C194" s="134"/>
      <c r="D194" s="134"/>
      <c r="E194" s="134"/>
      <c r="F194" s="134"/>
      <c r="G194" s="134"/>
      <c r="H194" s="134"/>
      <c r="I194" s="134"/>
      <c r="J194" s="134"/>
      <c r="K194" s="134"/>
      <c r="L194" s="134"/>
      <c r="M194" s="134"/>
      <c r="N194" s="134"/>
      <c r="O194" s="134"/>
      <c r="P194" s="134"/>
      <c r="Q194" s="134"/>
      <c r="R194" s="134"/>
    </row>
    <row r="195" spans="1:18" x14ac:dyDescent="0.25">
      <c r="A195" s="133" t="s">
        <v>647</v>
      </c>
      <c r="B195" s="133"/>
      <c r="C195" s="134"/>
      <c r="D195" s="134"/>
      <c r="E195" s="134"/>
      <c r="F195" s="134"/>
      <c r="G195" s="134"/>
      <c r="H195" s="134"/>
      <c r="I195" s="134"/>
      <c r="J195" s="134"/>
      <c r="K195" s="134"/>
      <c r="L195" s="134"/>
      <c r="M195" s="134"/>
      <c r="N195" s="134"/>
      <c r="O195" s="134"/>
      <c r="P195" s="134"/>
      <c r="Q195" s="134"/>
      <c r="R195" s="134"/>
    </row>
    <row r="196" spans="1:18" x14ac:dyDescent="0.25">
      <c r="A196" s="133" t="s">
        <v>649</v>
      </c>
      <c r="B196" s="133"/>
      <c r="C196" s="134"/>
      <c r="D196" s="134"/>
      <c r="E196" s="134"/>
      <c r="F196" s="134"/>
      <c r="G196" s="134"/>
      <c r="H196" s="134"/>
      <c r="I196" s="134"/>
      <c r="J196" s="134"/>
      <c r="K196" s="134"/>
      <c r="L196" s="134"/>
      <c r="M196" s="134"/>
      <c r="N196" s="134"/>
      <c r="O196" s="134"/>
      <c r="P196" s="134"/>
      <c r="Q196" s="134"/>
      <c r="R196" s="134"/>
    </row>
    <row r="197" spans="1:18" x14ac:dyDescent="0.25">
      <c r="A197" s="133" t="s">
        <v>647</v>
      </c>
      <c r="B197" s="133"/>
      <c r="C197" s="134"/>
      <c r="D197" s="134"/>
      <c r="E197" s="134"/>
      <c r="F197" s="134"/>
      <c r="G197" s="134"/>
      <c r="H197" s="134"/>
      <c r="I197" s="134"/>
      <c r="J197" s="134"/>
      <c r="K197" s="134"/>
      <c r="L197" s="134"/>
      <c r="M197" s="134"/>
      <c r="N197" s="134"/>
      <c r="O197" s="134"/>
      <c r="P197" s="134"/>
      <c r="Q197" s="134"/>
      <c r="R197" s="134"/>
    </row>
    <row r="198" spans="1:18" x14ac:dyDescent="0.25">
      <c r="A198" s="133" t="s">
        <v>650</v>
      </c>
      <c r="B198" s="133"/>
      <c r="C198" s="134"/>
      <c r="D198" s="134"/>
      <c r="E198" s="134"/>
      <c r="F198" s="134"/>
      <c r="G198" s="134"/>
      <c r="H198" s="134"/>
      <c r="I198" s="134"/>
      <c r="J198" s="134"/>
      <c r="K198" s="134"/>
      <c r="L198" s="134"/>
      <c r="M198" s="134"/>
      <c r="N198" s="134"/>
      <c r="O198" s="134"/>
      <c r="P198" s="134"/>
      <c r="Q198" s="134"/>
      <c r="R198" s="134"/>
    </row>
    <row r="199" spans="1:18" x14ac:dyDescent="0.25">
      <c r="A199" s="133" t="s">
        <v>651</v>
      </c>
      <c r="B199" s="133"/>
      <c r="C199" s="134"/>
      <c r="D199" s="134"/>
      <c r="E199" s="134"/>
      <c r="F199" s="134"/>
      <c r="G199" s="134"/>
      <c r="H199" s="134"/>
      <c r="I199" s="134"/>
      <c r="J199" s="134"/>
      <c r="K199" s="134"/>
      <c r="L199" s="134"/>
      <c r="M199" s="134"/>
      <c r="N199" s="134"/>
      <c r="O199" s="134"/>
      <c r="P199" s="134"/>
      <c r="Q199" s="134"/>
      <c r="R199" s="134"/>
    </row>
    <row r="200" spans="1:18" x14ac:dyDescent="0.25">
      <c r="A200" s="133" t="s">
        <v>652</v>
      </c>
      <c r="B200" s="133"/>
      <c r="C200" s="134"/>
      <c r="D200" s="134"/>
      <c r="E200" s="134"/>
      <c r="F200" s="134"/>
      <c r="G200" s="134"/>
      <c r="H200" s="134"/>
      <c r="I200" s="134"/>
      <c r="J200" s="134"/>
      <c r="K200" s="134"/>
      <c r="L200" s="134"/>
      <c r="M200" s="134"/>
      <c r="N200" s="134"/>
      <c r="O200" s="134"/>
      <c r="P200" s="134"/>
      <c r="Q200" s="134"/>
      <c r="R200" s="134"/>
    </row>
    <row r="201" spans="1:18" x14ac:dyDescent="0.25">
      <c r="A201" s="133" t="s">
        <v>653</v>
      </c>
      <c r="B201" s="133"/>
      <c r="C201" s="134"/>
      <c r="D201" s="134"/>
      <c r="E201" s="134"/>
      <c r="F201" s="134"/>
      <c r="G201" s="134"/>
      <c r="H201" s="134"/>
      <c r="I201" s="134"/>
      <c r="J201" s="134"/>
      <c r="K201" s="134"/>
      <c r="L201" s="134"/>
      <c r="M201" s="134"/>
      <c r="N201" s="134"/>
      <c r="O201" s="134"/>
      <c r="P201" s="134"/>
      <c r="Q201" s="134"/>
      <c r="R201" s="134"/>
    </row>
    <row r="202" spans="1:18" x14ac:dyDescent="0.25">
      <c r="A202" s="133" t="s">
        <v>654</v>
      </c>
      <c r="B202" s="133"/>
      <c r="C202" s="134"/>
      <c r="D202" s="134"/>
      <c r="E202" s="134"/>
      <c r="F202" s="134"/>
      <c r="G202" s="134"/>
      <c r="H202" s="134"/>
      <c r="I202" s="134"/>
      <c r="J202" s="134"/>
      <c r="K202" s="134"/>
      <c r="L202" s="134"/>
      <c r="M202" s="134"/>
      <c r="N202" s="134"/>
      <c r="O202" s="134"/>
      <c r="P202" s="134"/>
      <c r="Q202" s="134"/>
      <c r="R202" s="134"/>
    </row>
    <row r="203" spans="1:18" x14ac:dyDescent="0.25">
      <c r="A203" s="133" t="s">
        <v>655</v>
      </c>
      <c r="B203" s="133"/>
      <c r="C203" s="134"/>
      <c r="D203" s="134"/>
      <c r="E203" s="134"/>
      <c r="F203" s="134"/>
      <c r="G203" s="134"/>
      <c r="H203" s="134"/>
      <c r="I203" s="134"/>
      <c r="J203" s="134"/>
      <c r="K203" s="134"/>
      <c r="L203" s="134"/>
      <c r="M203" s="134"/>
      <c r="N203" s="134"/>
      <c r="O203" s="134"/>
      <c r="P203" s="134"/>
      <c r="Q203" s="134"/>
      <c r="R203" s="134"/>
    </row>
    <row r="204" spans="1:18" x14ac:dyDescent="0.25">
      <c r="A204" s="133" t="s">
        <v>656</v>
      </c>
      <c r="B204" s="133"/>
      <c r="C204" s="134"/>
      <c r="D204" s="134"/>
      <c r="E204" s="134"/>
      <c r="F204" s="134"/>
      <c r="G204" s="134"/>
      <c r="H204" s="134"/>
      <c r="I204" s="134"/>
      <c r="J204" s="134"/>
      <c r="K204" s="134"/>
      <c r="L204" s="134"/>
      <c r="M204" s="134"/>
      <c r="N204" s="134"/>
      <c r="O204" s="134"/>
      <c r="P204" s="134"/>
      <c r="Q204" s="134"/>
      <c r="R204" s="134"/>
    </row>
    <row r="205" spans="1:18" x14ac:dyDescent="0.25">
      <c r="A205" s="133" t="s">
        <v>657</v>
      </c>
      <c r="B205" s="133"/>
      <c r="C205" s="134"/>
      <c r="D205" s="134"/>
      <c r="E205" s="134"/>
      <c r="F205" s="134"/>
      <c r="G205" s="134"/>
      <c r="H205" s="134"/>
      <c r="I205" s="134"/>
      <c r="J205" s="134"/>
      <c r="K205" s="134"/>
      <c r="L205" s="134"/>
      <c r="M205" s="134"/>
      <c r="N205" s="134"/>
      <c r="O205" s="134"/>
      <c r="P205" s="134"/>
      <c r="Q205" s="134"/>
      <c r="R205" s="134"/>
    </row>
    <row r="206" spans="1:18" x14ac:dyDescent="0.25">
      <c r="A206" s="133" t="s">
        <v>658</v>
      </c>
      <c r="B206" s="133"/>
      <c r="C206" s="134"/>
      <c r="D206" s="134"/>
      <c r="E206" s="134"/>
      <c r="F206" s="134"/>
      <c r="G206" s="134"/>
      <c r="H206" s="134"/>
      <c r="I206" s="134"/>
      <c r="J206" s="134"/>
      <c r="K206" s="134"/>
      <c r="L206" s="134"/>
      <c r="M206" s="134"/>
      <c r="N206" s="134"/>
      <c r="O206" s="134"/>
      <c r="P206" s="134"/>
      <c r="Q206" s="134"/>
      <c r="R206" s="134"/>
    </row>
    <row r="207" spans="1:18" x14ac:dyDescent="0.25">
      <c r="A207" s="133" t="s">
        <v>659</v>
      </c>
      <c r="B207" s="133"/>
      <c r="C207" s="134"/>
      <c r="D207" s="134"/>
      <c r="E207" s="134"/>
      <c r="F207" s="134"/>
      <c r="G207" s="134"/>
      <c r="H207" s="134"/>
      <c r="I207" s="134"/>
      <c r="J207" s="134"/>
      <c r="K207" s="134"/>
      <c r="L207" s="134"/>
      <c r="M207" s="134"/>
      <c r="N207" s="134"/>
      <c r="O207" s="134"/>
      <c r="P207" s="134"/>
      <c r="Q207" s="134"/>
      <c r="R207" s="134"/>
    </row>
    <row r="208" spans="1:18" x14ac:dyDescent="0.25">
      <c r="A208" s="133" t="s">
        <v>660</v>
      </c>
      <c r="B208" s="133"/>
      <c r="C208" s="134"/>
      <c r="D208" s="134"/>
      <c r="E208" s="134"/>
      <c r="F208" s="134"/>
      <c r="G208" s="134"/>
      <c r="H208" s="134"/>
      <c r="I208" s="134"/>
      <c r="J208" s="134"/>
      <c r="K208" s="134"/>
      <c r="L208" s="134"/>
      <c r="M208" s="134"/>
      <c r="N208" s="134"/>
      <c r="O208" s="134"/>
      <c r="P208" s="134"/>
      <c r="Q208" s="134"/>
      <c r="R208" s="134"/>
    </row>
    <row r="209" spans="1:18" x14ac:dyDescent="0.25">
      <c r="A209" s="133" t="s">
        <v>661</v>
      </c>
      <c r="B209" s="133"/>
      <c r="C209" s="134"/>
      <c r="D209" s="134"/>
      <c r="E209" s="134"/>
      <c r="F209" s="134"/>
      <c r="G209" s="134"/>
      <c r="H209" s="134"/>
      <c r="I209" s="134"/>
      <c r="J209" s="134"/>
      <c r="K209" s="134"/>
      <c r="L209" s="134"/>
      <c r="M209" s="134"/>
      <c r="N209" s="134"/>
      <c r="O209" s="134"/>
      <c r="P209" s="134"/>
      <c r="Q209" s="134"/>
      <c r="R209" s="134"/>
    </row>
    <row r="210" spans="1:18" x14ac:dyDescent="0.25">
      <c r="A210" s="133" t="s">
        <v>662</v>
      </c>
      <c r="B210" s="133"/>
      <c r="C210" s="134"/>
      <c r="D210" s="134"/>
      <c r="E210" s="134"/>
      <c r="F210" s="134"/>
      <c r="G210" s="134"/>
      <c r="H210" s="134"/>
      <c r="I210" s="134"/>
      <c r="J210" s="134"/>
      <c r="K210" s="134"/>
      <c r="L210" s="134"/>
      <c r="M210" s="134"/>
      <c r="N210" s="134"/>
      <c r="O210" s="134"/>
      <c r="P210" s="134"/>
      <c r="Q210" s="134"/>
      <c r="R210" s="134"/>
    </row>
    <row r="211" spans="1:18" x14ac:dyDescent="0.25">
      <c r="A211" s="133" t="s">
        <v>663</v>
      </c>
      <c r="B211" s="133"/>
      <c r="C211" s="134"/>
      <c r="D211" s="134"/>
      <c r="E211" s="134"/>
      <c r="F211" s="134"/>
      <c r="G211" s="134"/>
      <c r="H211" s="134"/>
      <c r="I211" s="134"/>
      <c r="J211" s="134"/>
      <c r="K211" s="134"/>
      <c r="L211" s="134"/>
      <c r="M211" s="134"/>
      <c r="N211" s="134"/>
      <c r="O211" s="134"/>
      <c r="P211" s="134"/>
      <c r="Q211" s="134"/>
      <c r="R211" s="134"/>
    </row>
    <row r="212" spans="1:18" x14ac:dyDescent="0.25">
      <c r="A212" s="133" t="s">
        <v>664</v>
      </c>
      <c r="B212" s="133"/>
      <c r="C212" s="134"/>
      <c r="D212" s="134"/>
      <c r="E212" s="134"/>
      <c r="F212" s="134"/>
      <c r="G212" s="134"/>
      <c r="H212" s="134"/>
      <c r="I212" s="134"/>
      <c r="J212" s="134"/>
      <c r="K212" s="134"/>
      <c r="L212" s="134"/>
      <c r="M212" s="134"/>
      <c r="N212" s="134"/>
      <c r="O212" s="134"/>
      <c r="P212" s="134"/>
      <c r="Q212" s="134"/>
      <c r="R212" s="134"/>
    </row>
    <row r="213" spans="1:18" x14ac:dyDescent="0.25">
      <c r="A213" s="133" t="s">
        <v>665</v>
      </c>
      <c r="B213" s="133"/>
      <c r="C213" s="134"/>
      <c r="D213" s="134"/>
      <c r="E213" s="134"/>
      <c r="F213" s="134"/>
      <c r="G213" s="134"/>
      <c r="H213" s="134"/>
      <c r="I213" s="134"/>
      <c r="J213" s="134"/>
      <c r="K213" s="134"/>
      <c r="L213" s="134"/>
      <c r="M213" s="134"/>
      <c r="N213" s="134"/>
      <c r="O213" s="134"/>
      <c r="P213" s="134"/>
      <c r="Q213" s="134"/>
      <c r="R213" s="134"/>
    </row>
    <row r="214" spans="1:18" x14ac:dyDescent="0.25">
      <c r="A214" s="133" t="s">
        <v>666</v>
      </c>
      <c r="B214" s="133"/>
      <c r="C214" s="134"/>
      <c r="D214" s="134"/>
      <c r="E214" s="134"/>
      <c r="F214" s="134"/>
      <c r="G214" s="134"/>
      <c r="H214" s="134"/>
      <c r="I214" s="134"/>
      <c r="J214" s="134"/>
      <c r="K214" s="134"/>
      <c r="L214" s="134"/>
      <c r="M214" s="134"/>
      <c r="N214" s="134"/>
      <c r="O214" s="134"/>
      <c r="P214" s="134"/>
      <c r="Q214" s="134"/>
      <c r="R214" s="134"/>
    </row>
    <row r="215" spans="1:18" x14ac:dyDescent="0.25">
      <c r="A215" s="133" t="s">
        <v>667</v>
      </c>
      <c r="B215" s="133"/>
      <c r="C215" s="134"/>
      <c r="D215" s="134"/>
      <c r="E215" s="134"/>
      <c r="F215" s="134"/>
      <c r="G215" s="134"/>
      <c r="H215" s="134"/>
      <c r="I215" s="134"/>
      <c r="J215" s="134"/>
      <c r="K215" s="134"/>
      <c r="L215" s="134"/>
      <c r="M215" s="134"/>
      <c r="N215" s="134"/>
      <c r="O215" s="134"/>
      <c r="P215" s="134"/>
      <c r="Q215" s="134"/>
      <c r="R215" s="134"/>
    </row>
    <row r="216" spans="1:18" x14ac:dyDescent="0.25">
      <c r="A216" s="133" t="s">
        <v>668</v>
      </c>
      <c r="B216" s="133"/>
      <c r="C216" s="134"/>
      <c r="D216" s="134"/>
      <c r="E216" s="134"/>
      <c r="F216" s="134"/>
      <c r="G216" s="134"/>
      <c r="H216" s="134"/>
      <c r="I216" s="134"/>
      <c r="J216" s="134"/>
      <c r="K216" s="134"/>
      <c r="L216" s="134"/>
      <c r="M216" s="134"/>
      <c r="N216" s="134"/>
      <c r="O216" s="134"/>
      <c r="P216" s="134"/>
      <c r="Q216" s="134"/>
      <c r="R216" s="134"/>
    </row>
    <row r="217" spans="1:18" x14ac:dyDescent="0.25">
      <c r="A217" s="133" t="s">
        <v>669</v>
      </c>
      <c r="B217" s="133"/>
      <c r="C217" s="134"/>
      <c r="D217" s="134"/>
      <c r="E217" s="134"/>
      <c r="F217" s="134"/>
      <c r="G217" s="134"/>
      <c r="H217" s="134"/>
      <c r="I217" s="134"/>
      <c r="J217" s="134"/>
      <c r="K217" s="134"/>
      <c r="L217" s="134"/>
      <c r="M217" s="134"/>
      <c r="N217" s="134"/>
      <c r="O217" s="134"/>
      <c r="P217" s="134"/>
      <c r="Q217" s="134"/>
      <c r="R217" s="134"/>
    </row>
    <row r="218" spans="1:18" x14ac:dyDescent="0.25">
      <c r="A218" s="133" t="s">
        <v>670</v>
      </c>
      <c r="B218" s="133"/>
      <c r="C218" s="134"/>
      <c r="D218" s="134"/>
      <c r="E218" s="134"/>
      <c r="F218" s="134"/>
      <c r="G218" s="134"/>
      <c r="H218" s="134"/>
      <c r="I218" s="134"/>
      <c r="J218" s="134"/>
      <c r="K218" s="134"/>
      <c r="L218" s="134"/>
      <c r="M218" s="134"/>
      <c r="N218" s="134"/>
      <c r="O218" s="134"/>
      <c r="P218" s="134"/>
      <c r="Q218" s="134"/>
      <c r="R218" s="134"/>
    </row>
    <row r="219" spans="1:18" x14ac:dyDescent="0.25">
      <c r="A219" s="133" t="s">
        <v>671</v>
      </c>
      <c r="B219" s="133"/>
      <c r="C219" s="134"/>
      <c r="D219" s="134"/>
      <c r="E219" s="134"/>
      <c r="F219" s="134"/>
      <c r="G219" s="134"/>
      <c r="H219" s="134"/>
      <c r="I219" s="134"/>
      <c r="J219" s="134"/>
      <c r="K219" s="134"/>
      <c r="L219" s="134"/>
      <c r="M219" s="134"/>
      <c r="N219" s="134"/>
      <c r="O219" s="134"/>
      <c r="P219" s="134"/>
      <c r="Q219" s="134"/>
      <c r="R219" s="134"/>
    </row>
    <row r="220" spans="1:18" x14ac:dyDescent="0.25">
      <c r="A220" s="133" t="s">
        <v>672</v>
      </c>
      <c r="B220" s="133"/>
      <c r="C220" s="134"/>
      <c r="D220" s="134"/>
      <c r="E220" s="134"/>
      <c r="F220" s="134"/>
      <c r="G220" s="134"/>
      <c r="H220" s="134"/>
      <c r="I220" s="134"/>
      <c r="J220" s="134"/>
      <c r="K220" s="134"/>
      <c r="L220" s="134"/>
      <c r="M220" s="134"/>
      <c r="N220" s="134"/>
      <c r="O220" s="134"/>
      <c r="P220" s="134"/>
      <c r="Q220" s="134"/>
      <c r="R220" s="134"/>
    </row>
    <row r="221" spans="1:18" x14ac:dyDescent="0.25">
      <c r="A221" s="133" t="s">
        <v>673</v>
      </c>
      <c r="B221" s="133"/>
      <c r="C221" s="134"/>
      <c r="D221" s="134"/>
      <c r="E221" s="134"/>
      <c r="F221" s="134"/>
      <c r="G221" s="134"/>
      <c r="H221" s="134"/>
      <c r="I221" s="134"/>
      <c r="J221" s="134"/>
      <c r="K221" s="134"/>
      <c r="L221" s="134"/>
      <c r="M221" s="134"/>
      <c r="N221" s="134"/>
      <c r="O221" s="134"/>
      <c r="P221" s="134"/>
      <c r="Q221" s="134"/>
      <c r="R221" s="134"/>
    </row>
    <row r="222" spans="1:18" x14ac:dyDescent="0.25">
      <c r="A222" s="133" t="s">
        <v>674</v>
      </c>
      <c r="B222" s="133"/>
      <c r="C222" s="134"/>
      <c r="D222" s="134"/>
      <c r="E222" s="134"/>
      <c r="F222" s="134"/>
      <c r="G222" s="134"/>
      <c r="H222" s="134"/>
      <c r="I222" s="134"/>
      <c r="J222" s="134"/>
      <c r="K222" s="134"/>
      <c r="L222" s="134"/>
      <c r="M222" s="134"/>
      <c r="N222" s="134"/>
      <c r="O222" s="134"/>
      <c r="P222" s="134"/>
      <c r="Q222" s="134"/>
      <c r="R222" s="134"/>
    </row>
    <row r="223" spans="1:18" x14ac:dyDescent="0.25">
      <c r="A223" s="133" t="s">
        <v>675</v>
      </c>
      <c r="B223" s="133"/>
      <c r="C223" s="134"/>
      <c r="D223" s="134"/>
      <c r="E223" s="134"/>
      <c r="F223" s="134"/>
      <c r="G223" s="134"/>
      <c r="H223" s="134"/>
      <c r="I223" s="134"/>
      <c r="J223" s="134"/>
      <c r="K223" s="134"/>
      <c r="L223" s="134"/>
      <c r="M223" s="134"/>
      <c r="N223" s="134"/>
      <c r="O223" s="134"/>
      <c r="P223" s="134"/>
      <c r="Q223" s="134"/>
      <c r="R223" s="134"/>
    </row>
    <row r="224" spans="1:18" x14ac:dyDescent="0.25">
      <c r="A224" s="133" t="s">
        <v>676</v>
      </c>
      <c r="B224" s="133"/>
      <c r="C224" s="134"/>
      <c r="D224" s="134"/>
      <c r="E224" s="134"/>
      <c r="F224" s="134"/>
      <c r="G224" s="134"/>
      <c r="H224" s="134"/>
      <c r="I224" s="134"/>
      <c r="J224" s="134"/>
      <c r="K224" s="134"/>
      <c r="L224" s="134"/>
      <c r="M224" s="134"/>
      <c r="N224" s="134"/>
      <c r="O224" s="134"/>
      <c r="P224" s="134"/>
      <c r="Q224" s="134"/>
      <c r="R224" s="134"/>
    </row>
    <row r="225" spans="1:18" x14ac:dyDescent="0.25">
      <c r="A225" s="133" t="s">
        <v>677</v>
      </c>
      <c r="B225" s="133"/>
      <c r="C225" s="134"/>
      <c r="D225" s="134"/>
      <c r="E225" s="134"/>
      <c r="F225" s="134"/>
      <c r="G225" s="134"/>
      <c r="H225" s="134"/>
      <c r="I225" s="134"/>
      <c r="J225" s="134"/>
      <c r="K225" s="134"/>
      <c r="L225" s="134"/>
      <c r="M225" s="134"/>
      <c r="N225" s="134"/>
      <c r="O225" s="134"/>
      <c r="P225" s="134"/>
      <c r="Q225" s="134"/>
      <c r="R225" s="134"/>
    </row>
    <row r="226" spans="1:18" x14ac:dyDescent="0.25">
      <c r="A226" s="133" t="s">
        <v>678</v>
      </c>
      <c r="B226" s="133"/>
      <c r="C226" s="134"/>
      <c r="D226" s="134"/>
      <c r="E226" s="134"/>
      <c r="F226" s="134"/>
      <c r="G226" s="134"/>
      <c r="H226" s="134"/>
      <c r="I226" s="134"/>
      <c r="J226" s="134"/>
      <c r="K226" s="134"/>
      <c r="L226" s="134"/>
      <c r="M226" s="134"/>
      <c r="N226" s="134"/>
      <c r="O226" s="134"/>
      <c r="P226" s="134"/>
      <c r="Q226" s="134"/>
      <c r="R226" s="134"/>
    </row>
    <row r="227" spans="1:18" x14ac:dyDescent="0.25">
      <c r="A227" s="133" t="s">
        <v>679</v>
      </c>
      <c r="B227" s="133"/>
      <c r="C227" s="134"/>
      <c r="D227" s="134"/>
      <c r="E227" s="134"/>
      <c r="F227" s="134"/>
      <c r="G227" s="134"/>
      <c r="H227" s="134"/>
      <c r="I227" s="134"/>
      <c r="J227" s="134"/>
      <c r="K227" s="134"/>
      <c r="L227" s="134"/>
      <c r="M227" s="134"/>
      <c r="N227" s="134"/>
      <c r="O227" s="134"/>
      <c r="P227" s="134"/>
      <c r="Q227" s="134"/>
      <c r="R227" s="134"/>
    </row>
    <row r="228" spans="1:18" x14ac:dyDescent="0.25">
      <c r="A228" s="133" t="s">
        <v>680</v>
      </c>
      <c r="B228" s="133"/>
      <c r="C228" s="134"/>
      <c r="D228" s="134"/>
      <c r="E228" s="134"/>
      <c r="F228" s="134"/>
      <c r="G228" s="134"/>
      <c r="H228" s="134"/>
      <c r="I228" s="134"/>
      <c r="J228" s="134"/>
      <c r="K228" s="134"/>
      <c r="L228" s="134"/>
      <c r="M228" s="134"/>
      <c r="N228" s="134"/>
      <c r="O228" s="134"/>
      <c r="P228" s="134"/>
      <c r="Q228" s="134"/>
      <c r="R228" s="134"/>
    </row>
    <row r="229" spans="1:18" x14ac:dyDescent="0.25">
      <c r="A229" s="133" t="s">
        <v>681</v>
      </c>
      <c r="B229" s="133"/>
      <c r="C229" s="134"/>
      <c r="D229" s="134"/>
      <c r="E229" s="134"/>
      <c r="F229" s="134"/>
      <c r="G229" s="134"/>
      <c r="H229" s="134"/>
      <c r="I229" s="134"/>
      <c r="J229" s="134"/>
      <c r="K229" s="134"/>
      <c r="L229" s="134"/>
      <c r="M229" s="134"/>
      <c r="N229" s="134"/>
      <c r="O229" s="134"/>
      <c r="P229" s="134"/>
      <c r="Q229" s="134"/>
      <c r="R229" s="134"/>
    </row>
    <row r="230" spans="1:18" x14ac:dyDescent="0.25">
      <c r="A230" s="133" t="s">
        <v>682</v>
      </c>
      <c r="B230" s="133"/>
      <c r="C230" s="134"/>
      <c r="D230" s="134"/>
      <c r="E230" s="134"/>
      <c r="F230" s="134"/>
      <c r="G230" s="134"/>
      <c r="H230" s="134"/>
      <c r="I230" s="134"/>
      <c r="J230" s="134"/>
      <c r="K230" s="134"/>
      <c r="L230" s="134"/>
      <c r="M230" s="134"/>
      <c r="N230" s="134"/>
      <c r="O230" s="134"/>
      <c r="P230" s="134"/>
      <c r="Q230" s="134"/>
      <c r="R230" s="134"/>
    </row>
    <row r="231" spans="1:18" x14ac:dyDescent="0.25">
      <c r="A231" s="133" t="s">
        <v>683</v>
      </c>
      <c r="B231" s="133"/>
      <c r="C231" s="134"/>
      <c r="D231" s="134"/>
      <c r="E231" s="134"/>
      <c r="F231" s="134"/>
      <c r="G231" s="134"/>
      <c r="H231" s="134"/>
      <c r="I231" s="134"/>
      <c r="J231" s="134"/>
      <c r="K231" s="134"/>
      <c r="L231" s="134"/>
      <c r="M231" s="134"/>
      <c r="N231" s="134"/>
      <c r="O231" s="134"/>
      <c r="P231" s="134"/>
      <c r="Q231" s="134"/>
      <c r="R231" s="134"/>
    </row>
    <row r="232" spans="1:18" x14ac:dyDescent="0.25">
      <c r="A232" s="133" t="s">
        <v>684</v>
      </c>
      <c r="B232" s="133"/>
      <c r="C232" s="134"/>
      <c r="D232" s="134"/>
      <c r="E232" s="134"/>
      <c r="F232" s="134"/>
      <c r="G232" s="134"/>
      <c r="H232" s="134"/>
      <c r="I232" s="134"/>
      <c r="J232" s="134"/>
      <c r="K232" s="134"/>
      <c r="L232" s="134"/>
      <c r="M232" s="134"/>
      <c r="N232" s="134"/>
      <c r="O232" s="134"/>
      <c r="P232" s="134"/>
      <c r="Q232" s="134"/>
      <c r="R232" s="134"/>
    </row>
    <row r="233" spans="1:18" x14ac:dyDescent="0.25">
      <c r="A233" s="133" t="s">
        <v>685</v>
      </c>
      <c r="B233" s="133"/>
      <c r="C233" s="134"/>
      <c r="D233" s="134"/>
      <c r="E233" s="134"/>
      <c r="F233" s="134"/>
      <c r="G233" s="134"/>
      <c r="H233" s="134"/>
      <c r="I233" s="134"/>
      <c r="J233" s="134"/>
      <c r="K233" s="134"/>
      <c r="L233" s="134"/>
      <c r="M233" s="134"/>
      <c r="N233" s="134"/>
      <c r="O233" s="134"/>
      <c r="P233" s="134"/>
      <c r="Q233" s="134"/>
      <c r="R233" s="134"/>
    </row>
    <row r="234" spans="1:18" x14ac:dyDescent="0.25">
      <c r="A234" s="133" t="s">
        <v>686</v>
      </c>
      <c r="B234" s="133"/>
      <c r="C234" s="134"/>
      <c r="D234" s="134"/>
      <c r="E234" s="134"/>
      <c r="F234" s="134"/>
      <c r="G234" s="134"/>
      <c r="H234" s="134"/>
      <c r="I234" s="134"/>
      <c r="J234" s="134"/>
      <c r="K234" s="134"/>
      <c r="L234" s="134"/>
      <c r="M234" s="134"/>
      <c r="N234" s="134"/>
      <c r="O234" s="134"/>
      <c r="P234" s="134"/>
      <c r="Q234" s="134"/>
      <c r="R234" s="134"/>
    </row>
    <row r="235" spans="1:18" x14ac:dyDescent="0.25">
      <c r="A235" s="133" t="s">
        <v>687</v>
      </c>
      <c r="B235" s="133"/>
      <c r="C235" s="134"/>
      <c r="D235" s="134"/>
      <c r="E235" s="134"/>
      <c r="F235" s="134"/>
      <c r="G235" s="134"/>
      <c r="H235" s="134"/>
      <c r="I235" s="134"/>
      <c r="J235" s="134"/>
      <c r="K235" s="134"/>
      <c r="L235" s="134"/>
      <c r="M235" s="134"/>
      <c r="N235" s="134"/>
      <c r="O235" s="134"/>
      <c r="P235" s="134"/>
      <c r="Q235" s="134"/>
      <c r="R235" s="134"/>
    </row>
    <row r="236" spans="1:18" x14ac:dyDescent="0.25">
      <c r="A236" s="133" t="s">
        <v>688</v>
      </c>
      <c r="B236" s="133"/>
      <c r="C236" s="134"/>
      <c r="D236" s="134"/>
      <c r="E236" s="134"/>
      <c r="F236" s="134"/>
      <c r="G236" s="134"/>
      <c r="H236" s="134"/>
      <c r="I236" s="134"/>
      <c r="J236" s="134"/>
      <c r="K236" s="134"/>
      <c r="L236" s="134"/>
      <c r="M236" s="134"/>
      <c r="N236" s="134"/>
      <c r="O236" s="134"/>
      <c r="P236" s="134"/>
      <c r="Q236" s="134"/>
      <c r="R236" s="134"/>
    </row>
    <row r="237" spans="1:18" x14ac:dyDescent="0.25">
      <c r="A237" s="133" t="s">
        <v>689</v>
      </c>
      <c r="B237" s="133"/>
      <c r="C237" s="134"/>
      <c r="D237" s="134"/>
      <c r="E237" s="134"/>
      <c r="F237" s="134"/>
      <c r="G237" s="134"/>
      <c r="H237" s="134"/>
      <c r="I237" s="134"/>
      <c r="J237" s="134"/>
      <c r="K237" s="134"/>
      <c r="L237" s="134"/>
      <c r="M237" s="134"/>
      <c r="N237" s="134"/>
      <c r="O237" s="134"/>
      <c r="P237" s="134"/>
      <c r="Q237" s="134"/>
      <c r="R237" s="134"/>
    </row>
    <row r="238" spans="1:18" x14ac:dyDescent="0.25">
      <c r="A238" s="133" t="s">
        <v>690</v>
      </c>
      <c r="B238" s="133"/>
      <c r="C238" s="134"/>
      <c r="D238" s="134"/>
      <c r="E238" s="134"/>
      <c r="F238" s="134"/>
      <c r="G238" s="134"/>
      <c r="H238" s="134"/>
      <c r="I238" s="134"/>
      <c r="J238" s="134"/>
      <c r="K238" s="134"/>
      <c r="L238" s="134"/>
      <c r="M238" s="134"/>
      <c r="N238" s="134"/>
      <c r="O238" s="134"/>
      <c r="P238" s="134"/>
      <c r="Q238" s="134"/>
      <c r="R238" s="134"/>
    </row>
    <row r="239" spans="1:18" x14ac:dyDescent="0.25">
      <c r="A239" s="133" t="s">
        <v>691</v>
      </c>
      <c r="B239" s="133"/>
      <c r="C239" s="134"/>
      <c r="D239" s="134"/>
      <c r="E239" s="134"/>
      <c r="F239" s="134"/>
      <c r="G239" s="134"/>
      <c r="H239" s="134"/>
      <c r="I239" s="134"/>
      <c r="J239" s="134"/>
      <c r="K239" s="134"/>
      <c r="L239" s="134"/>
      <c r="M239" s="134"/>
      <c r="N239" s="134"/>
      <c r="O239" s="134"/>
      <c r="P239" s="134"/>
      <c r="Q239" s="134"/>
      <c r="R239" s="134"/>
    </row>
    <row r="240" spans="1:18" x14ac:dyDescent="0.25">
      <c r="A240" s="133" t="s">
        <v>692</v>
      </c>
      <c r="B240" s="133"/>
      <c r="C240" s="134"/>
      <c r="D240" s="134"/>
      <c r="E240" s="134"/>
      <c r="F240" s="134"/>
      <c r="G240" s="134"/>
      <c r="H240" s="134"/>
      <c r="I240" s="134"/>
      <c r="J240" s="134"/>
      <c r="K240" s="134"/>
      <c r="L240" s="134"/>
      <c r="M240" s="134"/>
      <c r="N240" s="134"/>
      <c r="O240" s="134"/>
      <c r="P240" s="134"/>
      <c r="Q240" s="134"/>
      <c r="R240" s="134"/>
    </row>
    <row r="241" spans="1:18" x14ac:dyDescent="0.25">
      <c r="A241" s="133" t="s">
        <v>693</v>
      </c>
      <c r="B241" s="133"/>
      <c r="C241" s="134"/>
      <c r="D241" s="134"/>
      <c r="E241" s="134"/>
      <c r="F241" s="134"/>
      <c r="G241" s="134"/>
      <c r="H241" s="134"/>
      <c r="I241" s="134"/>
      <c r="J241" s="134"/>
      <c r="K241" s="134"/>
      <c r="L241" s="134"/>
      <c r="M241" s="134"/>
      <c r="N241" s="134"/>
      <c r="O241" s="134"/>
      <c r="P241" s="134"/>
      <c r="Q241" s="134"/>
      <c r="R241" s="134"/>
    </row>
    <row r="242" spans="1:18" x14ac:dyDescent="0.25">
      <c r="A242" s="133" t="s">
        <v>694</v>
      </c>
      <c r="B242" s="133"/>
      <c r="C242" s="134"/>
      <c r="D242" s="134"/>
      <c r="E242" s="134"/>
      <c r="F242" s="134"/>
      <c r="G242" s="134"/>
      <c r="H242" s="134"/>
      <c r="I242" s="134"/>
      <c r="J242" s="134"/>
      <c r="K242" s="134"/>
      <c r="L242" s="134"/>
      <c r="M242" s="134"/>
      <c r="N242" s="134"/>
      <c r="O242" s="134"/>
      <c r="P242" s="134"/>
      <c r="Q242" s="134"/>
      <c r="R242" s="134"/>
    </row>
    <row r="243" spans="1:18" x14ac:dyDescent="0.25">
      <c r="A243" s="133" t="s">
        <v>695</v>
      </c>
      <c r="B243" s="133"/>
      <c r="C243" s="134"/>
      <c r="D243" s="134"/>
      <c r="E243" s="134"/>
      <c r="F243" s="134"/>
      <c r="G243" s="134"/>
      <c r="H243" s="134"/>
      <c r="I243" s="134"/>
      <c r="J243" s="134"/>
      <c r="K243" s="134"/>
      <c r="L243" s="134"/>
      <c r="M243" s="134"/>
      <c r="N243" s="134"/>
      <c r="O243" s="134"/>
      <c r="P243" s="134"/>
      <c r="Q243" s="134"/>
      <c r="R243" s="134"/>
    </row>
    <row r="244" spans="1:18" x14ac:dyDescent="0.25">
      <c r="A244" s="133" t="s">
        <v>696</v>
      </c>
      <c r="B244" s="133"/>
      <c r="C244" s="134"/>
      <c r="D244" s="134"/>
      <c r="E244" s="134"/>
      <c r="F244" s="134"/>
      <c r="G244" s="134"/>
      <c r="H244" s="134"/>
      <c r="I244" s="134"/>
      <c r="J244" s="134"/>
      <c r="K244" s="134"/>
      <c r="L244" s="134"/>
      <c r="M244" s="134"/>
      <c r="N244" s="134"/>
      <c r="O244" s="134"/>
      <c r="P244" s="134"/>
      <c r="Q244" s="134"/>
      <c r="R244" s="134"/>
    </row>
    <row r="245" spans="1:18" x14ac:dyDescent="0.25">
      <c r="A245" s="133" t="s">
        <v>697</v>
      </c>
      <c r="B245" s="133"/>
      <c r="C245" s="134"/>
      <c r="D245" s="134"/>
      <c r="E245" s="134"/>
      <c r="F245" s="134"/>
      <c r="G245" s="134"/>
      <c r="H245" s="134"/>
      <c r="I245" s="134"/>
      <c r="J245" s="134"/>
      <c r="K245" s="134"/>
      <c r="L245" s="134"/>
      <c r="M245" s="134"/>
      <c r="N245" s="134"/>
      <c r="O245" s="134"/>
      <c r="P245" s="134"/>
      <c r="Q245" s="134"/>
      <c r="R245" s="134"/>
    </row>
    <row r="246" spans="1:18" x14ac:dyDescent="0.25">
      <c r="A246" s="133" t="s">
        <v>698</v>
      </c>
      <c r="B246" s="133"/>
      <c r="C246" s="134"/>
      <c r="D246" s="134"/>
      <c r="E246" s="134"/>
      <c r="F246" s="134"/>
      <c r="G246" s="134"/>
      <c r="H246" s="134"/>
      <c r="I246" s="134"/>
      <c r="J246" s="134"/>
      <c r="K246" s="134"/>
      <c r="L246" s="134"/>
      <c r="M246" s="134"/>
      <c r="N246" s="134"/>
      <c r="O246" s="134"/>
      <c r="P246" s="134"/>
      <c r="Q246" s="134"/>
      <c r="R246" s="134"/>
    </row>
    <row r="247" spans="1:18" x14ac:dyDescent="0.25">
      <c r="A247" s="133" t="s">
        <v>699</v>
      </c>
      <c r="B247" s="133"/>
      <c r="C247" s="134"/>
      <c r="D247" s="134"/>
      <c r="E247" s="134"/>
      <c r="F247" s="134"/>
      <c r="G247" s="134"/>
      <c r="H247" s="134"/>
      <c r="I247" s="134"/>
      <c r="J247" s="134"/>
      <c r="K247" s="134"/>
      <c r="L247" s="134"/>
      <c r="M247" s="134"/>
      <c r="N247" s="134"/>
      <c r="O247" s="134"/>
      <c r="P247" s="134"/>
      <c r="Q247" s="134"/>
      <c r="R247" s="134"/>
    </row>
    <row r="248" spans="1:18" x14ac:dyDescent="0.25">
      <c r="A248" s="133" t="s">
        <v>700</v>
      </c>
      <c r="B248" s="133"/>
      <c r="C248" s="134"/>
      <c r="D248" s="134"/>
      <c r="E248" s="134"/>
      <c r="F248" s="134"/>
      <c r="G248" s="134"/>
      <c r="H248" s="134"/>
      <c r="I248" s="134"/>
      <c r="J248" s="134"/>
      <c r="K248" s="134"/>
      <c r="L248" s="134"/>
      <c r="M248" s="134"/>
      <c r="N248" s="134"/>
      <c r="O248" s="134"/>
      <c r="P248" s="134"/>
      <c r="Q248" s="134"/>
      <c r="R248" s="134"/>
    </row>
    <row r="249" spans="1:18" x14ac:dyDescent="0.25">
      <c r="A249" s="133" t="s">
        <v>701</v>
      </c>
      <c r="B249" s="133"/>
      <c r="C249" s="134"/>
      <c r="D249" s="134"/>
      <c r="E249" s="134"/>
      <c r="F249" s="134"/>
      <c r="G249" s="134"/>
      <c r="H249" s="134"/>
      <c r="I249" s="134"/>
      <c r="J249" s="134"/>
      <c r="K249" s="134"/>
      <c r="L249" s="134"/>
      <c r="M249" s="134"/>
      <c r="N249" s="134"/>
      <c r="O249" s="134"/>
      <c r="P249" s="134"/>
      <c r="Q249" s="134"/>
      <c r="R249" s="134"/>
    </row>
    <row r="250" spans="1:18" x14ac:dyDescent="0.25">
      <c r="A250" s="133" t="s">
        <v>702</v>
      </c>
      <c r="B250" s="133"/>
      <c r="C250" s="134"/>
      <c r="D250" s="134"/>
      <c r="E250" s="134"/>
      <c r="F250" s="134"/>
      <c r="G250" s="134"/>
      <c r="H250" s="134"/>
      <c r="I250" s="134"/>
      <c r="J250" s="134"/>
      <c r="K250" s="134"/>
      <c r="L250" s="134"/>
      <c r="M250" s="134"/>
      <c r="N250" s="134"/>
      <c r="O250" s="134"/>
      <c r="P250" s="134"/>
      <c r="Q250" s="134"/>
      <c r="R250" s="134"/>
    </row>
    <row r="251" spans="1:18" x14ac:dyDescent="0.25">
      <c r="A251" s="133" t="s">
        <v>703</v>
      </c>
      <c r="B251" s="133"/>
      <c r="C251" s="134"/>
      <c r="D251" s="134"/>
      <c r="E251" s="134"/>
      <c r="F251" s="134"/>
      <c r="G251" s="134"/>
      <c r="H251" s="134"/>
      <c r="I251" s="134"/>
      <c r="J251" s="134"/>
      <c r="K251" s="134"/>
      <c r="L251" s="134"/>
      <c r="M251" s="134"/>
      <c r="N251" s="134"/>
      <c r="O251" s="134"/>
      <c r="P251" s="134"/>
      <c r="Q251" s="134"/>
      <c r="R251" s="134"/>
    </row>
    <row r="252" spans="1:18" x14ac:dyDescent="0.25">
      <c r="A252" s="133" t="s">
        <v>704</v>
      </c>
      <c r="B252" s="133"/>
      <c r="C252" s="134"/>
      <c r="D252" s="134"/>
      <c r="E252" s="134"/>
      <c r="F252" s="134"/>
      <c r="G252" s="134"/>
      <c r="H252" s="134"/>
      <c r="I252" s="134"/>
      <c r="J252" s="134"/>
      <c r="K252" s="134"/>
      <c r="L252" s="134"/>
      <c r="M252" s="134"/>
      <c r="N252" s="134"/>
      <c r="O252" s="134"/>
      <c r="P252" s="134"/>
      <c r="Q252" s="134"/>
      <c r="R252" s="134"/>
    </row>
    <row r="253" spans="1:18" x14ac:dyDescent="0.25">
      <c r="A253" s="133" t="s">
        <v>705</v>
      </c>
      <c r="B253" s="133"/>
      <c r="C253" s="134"/>
      <c r="D253" s="134"/>
      <c r="E253" s="134"/>
      <c r="F253" s="134"/>
      <c r="G253" s="134"/>
      <c r="H253" s="134"/>
      <c r="I253" s="134"/>
      <c r="J253" s="134"/>
      <c r="K253" s="134"/>
      <c r="L253" s="134"/>
      <c r="M253" s="134"/>
      <c r="N253" s="134"/>
      <c r="O253" s="134"/>
      <c r="P253" s="134"/>
      <c r="Q253" s="134"/>
      <c r="R253" s="134"/>
    </row>
    <row r="254" spans="1:18" x14ac:dyDescent="0.25">
      <c r="A254" s="133" t="s">
        <v>706</v>
      </c>
      <c r="B254" s="133"/>
      <c r="C254" s="134"/>
      <c r="D254" s="134"/>
      <c r="E254" s="134"/>
      <c r="F254" s="134"/>
      <c r="G254" s="134"/>
      <c r="H254" s="134"/>
      <c r="I254" s="134"/>
      <c r="J254" s="134"/>
      <c r="K254" s="134"/>
      <c r="L254" s="134"/>
      <c r="M254" s="134"/>
      <c r="N254" s="134"/>
      <c r="O254" s="134"/>
      <c r="P254" s="134"/>
      <c r="Q254" s="134"/>
      <c r="R254" s="134"/>
    </row>
    <row r="255" spans="1:18" x14ac:dyDescent="0.25">
      <c r="A255" s="133" t="s">
        <v>697</v>
      </c>
      <c r="B255" s="133"/>
      <c r="C255" s="134"/>
      <c r="D255" s="134"/>
      <c r="E255" s="134"/>
      <c r="F255" s="134"/>
      <c r="G255" s="134"/>
      <c r="H255" s="134"/>
      <c r="I255" s="134"/>
      <c r="J255" s="134"/>
      <c r="K255" s="134"/>
      <c r="L255" s="134"/>
      <c r="M255" s="134"/>
      <c r="N255" s="134"/>
      <c r="O255" s="134"/>
      <c r="P255" s="134"/>
      <c r="Q255" s="134"/>
      <c r="R255" s="134"/>
    </row>
    <row r="256" spans="1:18" x14ac:dyDescent="0.25">
      <c r="A256" s="133" t="s">
        <v>707</v>
      </c>
      <c r="B256" s="133"/>
      <c r="C256" s="134"/>
      <c r="D256" s="134"/>
      <c r="E256" s="134"/>
      <c r="F256" s="134"/>
      <c r="G256" s="134"/>
      <c r="H256" s="134"/>
      <c r="I256" s="134"/>
      <c r="J256" s="134"/>
      <c r="K256" s="134"/>
      <c r="L256" s="134"/>
      <c r="M256" s="134"/>
      <c r="N256" s="134"/>
      <c r="O256" s="134"/>
      <c r="P256" s="134"/>
      <c r="Q256" s="134"/>
      <c r="R256" s="134"/>
    </row>
    <row r="257" spans="1:18" x14ac:dyDescent="0.25">
      <c r="A257" s="133" t="s">
        <v>697</v>
      </c>
      <c r="B257" s="133"/>
      <c r="C257" s="134"/>
      <c r="D257" s="134"/>
      <c r="E257" s="134"/>
      <c r="F257" s="134"/>
      <c r="G257" s="134"/>
      <c r="H257" s="134"/>
      <c r="I257" s="134"/>
      <c r="J257" s="134"/>
      <c r="K257" s="134"/>
      <c r="L257" s="134"/>
      <c r="M257" s="134"/>
      <c r="N257" s="134"/>
      <c r="O257" s="134"/>
      <c r="P257" s="134"/>
      <c r="Q257" s="134"/>
      <c r="R257" s="134"/>
    </row>
    <row r="258" spans="1:18" x14ac:dyDescent="0.25">
      <c r="A258" s="133" t="s">
        <v>708</v>
      </c>
      <c r="B258" s="133"/>
      <c r="C258" s="134"/>
      <c r="D258" s="134"/>
      <c r="E258" s="134"/>
      <c r="F258" s="134"/>
      <c r="G258" s="134"/>
      <c r="H258" s="134"/>
      <c r="I258" s="134"/>
      <c r="J258" s="134"/>
      <c r="K258" s="134"/>
      <c r="L258" s="134"/>
      <c r="M258" s="134"/>
      <c r="N258" s="134"/>
      <c r="O258" s="134"/>
      <c r="P258" s="134"/>
      <c r="Q258" s="134"/>
      <c r="R258" s="134"/>
    </row>
    <row r="259" spans="1:18" x14ac:dyDescent="0.25">
      <c r="A259" s="133" t="s">
        <v>697</v>
      </c>
      <c r="B259" s="133"/>
      <c r="C259" s="134"/>
      <c r="D259" s="134"/>
      <c r="E259" s="134"/>
      <c r="F259" s="134"/>
      <c r="G259" s="134"/>
      <c r="H259" s="134"/>
      <c r="I259" s="134"/>
      <c r="J259" s="134"/>
      <c r="K259" s="134"/>
      <c r="L259" s="134"/>
      <c r="M259" s="134"/>
      <c r="N259" s="134"/>
      <c r="O259" s="134"/>
      <c r="P259" s="134"/>
      <c r="Q259" s="134"/>
      <c r="R259" s="134"/>
    </row>
    <row r="260" spans="1:18" x14ac:dyDescent="0.25">
      <c r="A260" s="133" t="s">
        <v>709</v>
      </c>
      <c r="B260" s="133"/>
      <c r="C260" s="134"/>
      <c r="D260" s="134"/>
      <c r="E260" s="134"/>
      <c r="F260" s="134"/>
      <c r="G260" s="134"/>
      <c r="H260" s="134"/>
      <c r="I260" s="134"/>
      <c r="J260" s="134"/>
      <c r="K260" s="134"/>
      <c r="L260" s="134"/>
      <c r="M260" s="134"/>
      <c r="N260" s="134"/>
      <c r="O260" s="134"/>
      <c r="P260" s="134"/>
      <c r="Q260" s="134"/>
      <c r="R260" s="134"/>
    </row>
    <row r="261" spans="1:18" x14ac:dyDescent="0.25">
      <c r="A261" s="133" t="s">
        <v>697</v>
      </c>
      <c r="B261" s="133"/>
      <c r="C261" s="134"/>
      <c r="D261" s="134"/>
      <c r="E261" s="134"/>
      <c r="F261" s="134"/>
      <c r="G261" s="134"/>
      <c r="H261" s="134"/>
      <c r="I261" s="134"/>
      <c r="J261" s="134"/>
      <c r="K261" s="134"/>
      <c r="L261" s="134"/>
      <c r="M261" s="134"/>
      <c r="N261" s="134"/>
      <c r="O261" s="134"/>
      <c r="P261" s="134"/>
      <c r="Q261" s="134"/>
      <c r="R261" s="134"/>
    </row>
    <row r="262" spans="1:18" x14ac:dyDescent="0.25">
      <c r="A262" s="133" t="s">
        <v>710</v>
      </c>
      <c r="B262" s="133"/>
      <c r="C262" s="134"/>
      <c r="D262" s="134"/>
      <c r="E262" s="134"/>
      <c r="F262" s="134"/>
      <c r="G262" s="134"/>
      <c r="H262" s="134"/>
      <c r="I262" s="134"/>
      <c r="J262" s="134"/>
      <c r="K262" s="134"/>
      <c r="L262" s="134"/>
      <c r="M262" s="134"/>
      <c r="N262" s="134"/>
      <c r="O262" s="134"/>
      <c r="P262" s="134"/>
      <c r="Q262" s="134"/>
      <c r="R262" s="134"/>
    </row>
    <row r="263" spans="1:18" x14ac:dyDescent="0.25">
      <c r="A263" s="133" t="s">
        <v>697</v>
      </c>
      <c r="B263" s="133"/>
      <c r="C263" s="134"/>
      <c r="D263" s="134"/>
      <c r="E263" s="134"/>
      <c r="F263" s="134"/>
      <c r="G263" s="134"/>
      <c r="H263" s="134"/>
      <c r="I263" s="134"/>
      <c r="J263" s="134"/>
      <c r="K263" s="134"/>
      <c r="L263" s="134"/>
      <c r="M263" s="134"/>
      <c r="N263" s="134"/>
      <c r="O263" s="134"/>
      <c r="P263" s="134"/>
      <c r="Q263" s="134"/>
      <c r="R263" s="134"/>
    </row>
    <row r="264" spans="1:18" x14ac:dyDescent="0.25">
      <c r="A264" s="133" t="s">
        <v>711</v>
      </c>
      <c r="B264" s="133"/>
      <c r="C264" s="134"/>
      <c r="D264" s="134"/>
      <c r="E264" s="134"/>
      <c r="F264" s="134"/>
      <c r="G264" s="134"/>
      <c r="H264" s="134"/>
      <c r="I264" s="134"/>
      <c r="J264" s="134"/>
      <c r="K264" s="134"/>
      <c r="L264" s="134"/>
      <c r="M264" s="134"/>
      <c r="N264" s="134"/>
      <c r="O264" s="134"/>
      <c r="P264" s="134"/>
      <c r="Q264" s="134"/>
      <c r="R264" s="134"/>
    </row>
    <row r="265" spans="1:18" x14ac:dyDescent="0.25">
      <c r="A265" s="133" t="s">
        <v>697</v>
      </c>
      <c r="B265" s="133"/>
      <c r="C265" s="134"/>
      <c r="D265" s="134"/>
      <c r="E265" s="134"/>
      <c r="F265" s="134"/>
      <c r="G265" s="134"/>
      <c r="H265" s="134"/>
      <c r="I265" s="134"/>
      <c r="J265" s="134"/>
      <c r="K265" s="134"/>
      <c r="L265" s="134"/>
      <c r="M265" s="134"/>
      <c r="N265" s="134"/>
      <c r="O265" s="134"/>
      <c r="P265" s="134"/>
      <c r="Q265" s="134"/>
      <c r="R265" s="134"/>
    </row>
    <row r="266" spans="1:18" x14ac:dyDescent="0.25">
      <c r="A266" s="133" t="s">
        <v>712</v>
      </c>
      <c r="B266" s="133"/>
      <c r="C266" s="134"/>
      <c r="D266" s="134"/>
      <c r="E266" s="134"/>
      <c r="F266" s="134"/>
      <c r="G266" s="134"/>
      <c r="H266" s="134"/>
      <c r="I266" s="134"/>
      <c r="J266" s="134"/>
      <c r="K266" s="134"/>
      <c r="L266" s="134"/>
      <c r="M266" s="134"/>
      <c r="N266" s="134"/>
      <c r="O266" s="134"/>
      <c r="P266" s="134"/>
      <c r="Q266" s="134"/>
      <c r="R266" s="134"/>
    </row>
    <row r="267" spans="1:18" x14ac:dyDescent="0.25">
      <c r="A267" s="133" t="s">
        <v>627</v>
      </c>
      <c r="B267" s="133"/>
      <c r="C267" s="134"/>
      <c r="D267" s="134"/>
      <c r="E267" s="134"/>
      <c r="F267" s="134"/>
      <c r="G267" s="134"/>
      <c r="H267" s="134"/>
      <c r="I267" s="134"/>
      <c r="J267" s="134"/>
      <c r="K267" s="134"/>
      <c r="L267" s="134"/>
      <c r="M267" s="134"/>
      <c r="N267" s="134"/>
      <c r="O267" s="134"/>
      <c r="P267" s="134"/>
      <c r="Q267" s="134"/>
      <c r="R267" s="134"/>
    </row>
    <row r="268" spans="1:18" x14ac:dyDescent="0.25">
      <c r="A268" s="133" t="s">
        <v>713</v>
      </c>
      <c r="B268" s="133"/>
      <c r="C268" s="134"/>
      <c r="D268" s="134"/>
      <c r="E268" s="134"/>
      <c r="F268" s="134"/>
      <c r="G268" s="134"/>
      <c r="H268" s="134"/>
      <c r="I268" s="134"/>
      <c r="J268" s="134"/>
      <c r="K268" s="134"/>
      <c r="L268" s="134"/>
      <c r="M268" s="134"/>
      <c r="N268" s="134"/>
      <c r="O268" s="134"/>
      <c r="P268" s="134"/>
      <c r="Q268" s="134"/>
      <c r="R268" s="134"/>
    </row>
    <row r="269" spans="1:18" x14ac:dyDescent="0.25">
      <c r="A269" s="133" t="s">
        <v>697</v>
      </c>
      <c r="B269" s="133"/>
      <c r="C269" s="134"/>
      <c r="D269" s="134"/>
      <c r="E269" s="134"/>
      <c r="F269" s="134"/>
      <c r="G269" s="134"/>
      <c r="H269" s="134"/>
      <c r="I269" s="134"/>
      <c r="J269" s="134"/>
      <c r="K269" s="134"/>
      <c r="L269" s="134"/>
      <c r="M269" s="134"/>
      <c r="N269" s="134"/>
      <c r="O269" s="134"/>
      <c r="P269" s="134"/>
      <c r="Q269" s="134"/>
      <c r="R269" s="134"/>
    </row>
  </sheetData>
  <mergeCells count="261">
    <mergeCell ref="A265:B265"/>
    <mergeCell ref="A266:B266"/>
    <mergeCell ref="A267:B267"/>
    <mergeCell ref="A268:B268"/>
    <mergeCell ref="A269:B269"/>
    <mergeCell ref="A259:B259"/>
    <mergeCell ref="A260:B260"/>
    <mergeCell ref="A261:B261"/>
    <mergeCell ref="A262:B262"/>
    <mergeCell ref="A263:B263"/>
    <mergeCell ref="A264:B264"/>
    <mergeCell ref="A253:B253"/>
    <mergeCell ref="A254:B254"/>
    <mergeCell ref="A255:B255"/>
    <mergeCell ref="A256:B256"/>
    <mergeCell ref="A257:B257"/>
    <mergeCell ref="A258:B258"/>
    <mergeCell ref="A247:B247"/>
    <mergeCell ref="A248:B248"/>
    <mergeCell ref="A249:B249"/>
    <mergeCell ref="A250:B250"/>
    <mergeCell ref="A251:B251"/>
    <mergeCell ref="A252:B252"/>
    <mergeCell ref="A241:B241"/>
    <mergeCell ref="A242:B242"/>
    <mergeCell ref="A243:B243"/>
    <mergeCell ref="A244:B244"/>
    <mergeCell ref="A245:B245"/>
    <mergeCell ref="A246:B246"/>
    <mergeCell ref="A235:B235"/>
    <mergeCell ref="A236:B236"/>
    <mergeCell ref="A237:B237"/>
    <mergeCell ref="A238:B238"/>
    <mergeCell ref="A239:B239"/>
    <mergeCell ref="A240:B240"/>
    <mergeCell ref="A229:B229"/>
    <mergeCell ref="A230:B230"/>
    <mergeCell ref="A231:B231"/>
    <mergeCell ref="A232:B232"/>
    <mergeCell ref="A233:B233"/>
    <mergeCell ref="A234:B234"/>
    <mergeCell ref="A223:B223"/>
    <mergeCell ref="A224:B224"/>
    <mergeCell ref="A225:B225"/>
    <mergeCell ref="A226:B226"/>
    <mergeCell ref="A227:B227"/>
    <mergeCell ref="A228:B228"/>
    <mergeCell ref="A217:B217"/>
    <mergeCell ref="A218:B218"/>
    <mergeCell ref="A219:B219"/>
    <mergeCell ref="A220:B220"/>
    <mergeCell ref="A221:B221"/>
    <mergeCell ref="A222:B222"/>
    <mergeCell ref="A211:B211"/>
    <mergeCell ref="A212:B212"/>
    <mergeCell ref="A213:B213"/>
    <mergeCell ref="A214:B214"/>
    <mergeCell ref="A215:B215"/>
    <mergeCell ref="A216:B216"/>
    <mergeCell ref="A205:B205"/>
    <mergeCell ref="A206:B206"/>
    <mergeCell ref="A207:B207"/>
    <mergeCell ref="A208:B208"/>
    <mergeCell ref="A209:B209"/>
    <mergeCell ref="A210:B210"/>
    <mergeCell ref="A199:B199"/>
    <mergeCell ref="A200:B200"/>
    <mergeCell ref="A201:B201"/>
    <mergeCell ref="A202:B202"/>
    <mergeCell ref="A203:B203"/>
    <mergeCell ref="A204:B204"/>
    <mergeCell ref="A193:B193"/>
    <mergeCell ref="A194:B194"/>
    <mergeCell ref="A195:B195"/>
    <mergeCell ref="A196:B196"/>
    <mergeCell ref="A197:B197"/>
    <mergeCell ref="A198:B198"/>
    <mergeCell ref="A187:B187"/>
    <mergeCell ref="A188:B188"/>
    <mergeCell ref="A189:B189"/>
    <mergeCell ref="A190:B190"/>
    <mergeCell ref="A191:B191"/>
    <mergeCell ref="A192:B192"/>
    <mergeCell ref="A181:B181"/>
    <mergeCell ref="A182:B182"/>
    <mergeCell ref="A183:B183"/>
    <mergeCell ref="A184:B184"/>
    <mergeCell ref="A185:B185"/>
    <mergeCell ref="A186:B186"/>
    <mergeCell ref="A175:B175"/>
    <mergeCell ref="A176:B176"/>
    <mergeCell ref="A177:B177"/>
    <mergeCell ref="A178:B178"/>
    <mergeCell ref="A179:B179"/>
    <mergeCell ref="A180:B180"/>
    <mergeCell ref="N169:N170"/>
    <mergeCell ref="O169:O170"/>
    <mergeCell ref="P169:P170"/>
    <mergeCell ref="Q169:Q170"/>
    <mergeCell ref="R169:R170"/>
    <mergeCell ref="A174:B174"/>
    <mergeCell ref="H169:H170"/>
    <mergeCell ref="I169:I170"/>
    <mergeCell ref="J169:J170"/>
    <mergeCell ref="K169:K170"/>
    <mergeCell ref="L169:L170"/>
    <mergeCell ref="M169:M170"/>
    <mergeCell ref="A169:A170"/>
    <mergeCell ref="C169:C170"/>
    <mergeCell ref="D169:D170"/>
    <mergeCell ref="E169:E170"/>
    <mergeCell ref="F169:F170"/>
    <mergeCell ref="G169:G170"/>
    <mergeCell ref="M167:M168"/>
    <mergeCell ref="N167:N168"/>
    <mergeCell ref="O167:O168"/>
    <mergeCell ref="P167:P168"/>
    <mergeCell ref="Q167:Q168"/>
    <mergeCell ref="R167:R168"/>
    <mergeCell ref="G167:G168"/>
    <mergeCell ref="H167:H168"/>
    <mergeCell ref="I167:I168"/>
    <mergeCell ref="J167:J168"/>
    <mergeCell ref="K167:K168"/>
    <mergeCell ref="L167:L168"/>
    <mergeCell ref="N165:N166"/>
    <mergeCell ref="O165:O166"/>
    <mergeCell ref="P165:P166"/>
    <mergeCell ref="Q165:Q166"/>
    <mergeCell ref="R165:R166"/>
    <mergeCell ref="A167:A168"/>
    <mergeCell ref="C167:C168"/>
    <mergeCell ref="D167:D168"/>
    <mergeCell ref="E167:E168"/>
    <mergeCell ref="F167:F168"/>
    <mergeCell ref="H165:H166"/>
    <mergeCell ref="I165:I166"/>
    <mergeCell ref="J165:J166"/>
    <mergeCell ref="K165:K166"/>
    <mergeCell ref="L165:L166"/>
    <mergeCell ref="M165:M166"/>
    <mergeCell ref="A165:A166"/>
    <mergeCell ref="C165:C166"/>
    <mergeCell ref="D165:D166"/>
    <mergeCell ref="E165:E166"/>
    <mergeCell ref="F165:F166"/>
    <mergeCell ref="G165:G166"/>
    <mergeCell ref="M163:M164"/>
    <mergeCell ref="N163:N164"/>
    <mergeCell ref="O163:O164"/>
    <mergeCell ref="P163:P164"/>
    <mergeCell ref="Q163:Q164"/>
    <mergeCell ref="R163:R164"/>
    <mergeCell ref="G163:G164"/>
    <mergeCell ref="H163:H164"/>
    <mergeCell ref="I163:I164"/>
    <mergeCell ref="J163:J164"/>
    <mergeCell ref="K163:K164"/>
    <mergeCell ref="L163:L164"/>
    <mergeCell ref="N161:N162"/>
    <mergeCell ref="O161:O162"/>
    <mergeCell ref="P161:P162"/>
    <mergeCell ref="Q161:Q162"/>
    <mergeCell ref="R161:R162"/>
    <mergeCell ref="A163:A164"/>
    <mergeCell ref="C163:C164"/>
    <mergeCell ref="D163:D164"/>
    <mergeCell ref="E163:E164"/>
    <mergeCell ref="F163:F164"/>
    <mergeCell ref="H161:H162"/>
    <mergeCell ref="I161:I162"/>
    <mergeCell ref="J161:J162"/>
    <mergeCell ref="K161:K162"/>
    <mergeCell ref="L161:L162"/>
    <mergeCell ref="M161:M162"/>
    <mergeCell ref="O159:O160"/>
    <mergeCell ref="P159:P160"/>
    <mergeCell ref="Q159:Q160"/>
    <mergeCell ref="R159:R160"/>
    <mergeCell ref="A161:A162"/>
    <mergeCell ref="C161:C162"/>
    <mergeCell ref="D161:D162"/>
    <mergeCell ref="E161:E162"/>
    <mergeCell ref="F161:F162"/>
    <mergeCell ref="G161:G162"/>
    <mergeCell ref="I159:I160"/>
    <mergeCell ref="J159:J160"/>
    <mergeCell ref="K159:K160"/>
    <mergeCell ref="L159:L160"/>
    <mergeCell ref="M159:M160"/>
    <mergeCell ref="N159:N160"/>
    <mergeCell ref="C159:C160"/>
    <mergeCell ref="D159:D160"/>
    <mergeCell ref="E159:E160"/>
    <mergeCell ref="F159:F160"/>
    <mergeCell ref="G159:G160"/>
    <mergeCell ref="H159:H160"/>
    <mergeCell ref="A135:A139"/>
    <mergeCell ref="A140:A142"/>
    <mergeCell ref="A143:A148"/>
    <mergeCell ref="A149:A153"/>
    <mergeCell ref="A154:A158"/>
    <mergeCell ref="A159:A160"/>
    <mergeCell ref="A81:A85"/>
    <mergeCell ref="A86:A91"/>
    <mergeCell ref="A92:A100"/>
    <mergeCell ref="A102:A109"/>
    <mergeCell ref="A110:A116"/>
    <mergeCell ref="A119:A129"/>
    <mergeCell ref="A54:A58"/>
    <mergeCell ref="A59:A62"/>
    <mergeCell ref="A65:A67"/>
    <mergeCell ref="A68:A70"/>
    <mergeCell ref="A71:A72"/>
    <mergeCell ref="A73:A80"/>
    <mergeCell ref="Q36:Q38"/>
    <mergeCell ref="R36:R38"/>
    <mergeCell ref="A40:A42"/>
    <mergeCell ref="A44:A46"/>
    <mergeCell ref="A47:A51"/>
    <mergeCell ref="A52:A53"/>
    <mergeCell ref="K36:K38"/>
    <mergeCell ref="L36:L38"/>
    <mergeCell ref="M36:M38"/>
    <mergeCell ref="N36:N38"/>
    <mergeCell ref="O36:O38"/>
    <mergeCell ref="P36:P38"/>
    <mergeCell ref="R33:R34"/>
    <mergeCell ref="A36:A38"/>
    <mergeCell ref="C36:C38"/>
    <mergeCell ref="D36:D38"/>
    <mergeCell ref="E36:E38"/>
    <mergeCell ref="F36:F38"/>
    <mergeCell ref="G36:G38"/>
    <mergeCell ref="H36:H38"/>
    <mergeCell ref="I36:I38"/>
    <mergeCell ref="J36:J38"/>
    <mergeCell ref="L33:L34"/>
    <mergeCell ref="M33:M34"/>
    <mergeCell ref="N33:N34"/>
    <mergeCell ref="O33:O34"/>
    <mergeCell ref="P33:P34"/>
    <mergeCell ref="Q33:Q34"/>
    <mergeCell ref="F33:F34"/>
    <mergeCell ref="G33:G34"/>
    <mergeCell ref="H33:H34"/>
    <mergeCell ref="I33:I34"/>
    <mergeCell ref="J33:J34"/>
    <mergeCell ref="K33:K34"/>
    <mergeCell ref="A26:A29"/>
    <mergeCell ref="A30:A31"/>
    <mergeCell ref="A33:A34"/>
    <mergeCell ref="C33:C34"/>
    <mergeCell ref="D33:D34"/>
    <mergeCell ref="E33:E34"/>
    <mergeCell ref="A2:A5"/>
    <mergeCell ref="A6:A9"/>
    <mergeCell ref="A10:A13"/>
    <mergeCell ref="A14:A17"/>
    <mergeCell ref="A18:A21"/>
    <mergeCell ref="A22:A25"/>
  </mergeCells>
  <pageMargins left="0.511811024" right="0.511811024" top="0.78740157499999996" bottom="0.78740157499999996" header="0.31496062000000002" footer="0.31496062000000002"/>
  <pageSetup paperSize="9" scale="55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Eventograma P1</vt:lpstr>
      <vt:lpstr>eventogram p2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Leilane Monteiro</cp:lastModifiedBy>
  <cp:revision>0</cp:revision>
  <cp:lastPrinted>2026-06-25T21:22:11Z</cp:lastPrinted>
  <dcterms:created xsi:type="dcterms:W3CDTF">2026-06-25T13:23:59Z</dcterms:created>
  <dcterms:modified xsi:type="dcterms:W3CDTF">2026-06-25T21:22:15Z</dcterms:modified>
</cp:coreProperties>
</file>